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20" tabRatio="862" activeTab="4"/>
  </bookViews>
  <sheets>
    <sheet name="表1" sheetId="1" r:id="rId1"/>
    <sheet name="表2" sheetId="2" r:id="rId2"/>
    <sheet name="表2-1" sheetId="3" r:id="rId3"/>
    <sheet name="表2-2" sheetId="4" r:id="rId4"/>
    <sheet name="表3" sheetId="5" r:id="rId5"/>
    <sheet name="表3-1" sheetId="6" r:id="rId6"/>
    <sheet name="表3-2" sheetId="7" r:id="rId7"/>
    <sheet name="表4" sheetId="8" r:id="rId8"/>
    <sheet name="表4-1" sheetId="9" r:id="rId9"/>
    <sheet name="表4-2" sheetId="10" r:id="rId10"/>
    <sheet name="表5" sheetId="11" r:id="rId11"/>
    <sheet name="表5-1" sheetId="12" r:id="rId12"/>
    <sheet name="表6" sheetId="13" r:id="rId13"/>
    <sheet name="表6-1" sheetId="14" r:id="rId14"/>
    <sheet name="附件1" sheetId="15" r:id="rId15"/>
    <sheet name="附件2" sheetId="16" r:id="rId16"/>
  </sheets>
  <definedNames>
    <definedName name="_xlnm.Print_Area" localSheetId="0">'表1'!$A$1:$F$13</definedName>
    <definedName name="_xlnm.Print_Area" localSheetId="1">'表2'!$A$1:$H$17</definedName>
    <definedName name="_xlnm.Print_Area" localSheetId="3">'表2-2'!$A$1:$M$20</definedName>
    <definedName name="_xlnm.Print_Area" localSheetId="4">'表3'!$A$1:$M$20</definedName>
    <definedName name="_xlnm.Print_Area" localSheetId="5">'表3-1'!$A$1:$M$19</definedName>
    <definedName name="_xlnm.Print_Area" localSheetId="6">'表3-2'!$A$1:$M$19</definedName>
    <definedName name="_xlnm.Print_Area" localSheetId="7">'表4'!$A$1:$O$9</definedName>
    <definedName name="_xlnm.Print_Area" localSheetId="8">'表4-1'!$A$1:$M$21</definedName>
    <definedName name="_xlnm.Print_Area" localSheetId="9">'表4-2'!$A$1:$M$19</definedName>
    <definedName name="_xlnm.Print_Area" localSheetId="11">'表5-1'!$A$1:$L$24</definedName>
    <definedName name="_xlnm.Print_Area" localSheetId="12">'表6'!$A$1:$M$15</definedName>
    <definedName name="_xlnm.Print_Area" localSheetId="13">'表6-1'!$A$1:$M$31</definedName>
    <definedName name="_xlnm.Print_Area" localSheetId="15">'附件2'!$A$1:$F$24</definedName>
    <definedName name="_xlnm.Print_Titles" localSheetId="14">'附件1'!$1:$4</definedName>
  </definedNames>
  <calcPr fullCalcOnLoad="1" fullPrecision="0"/>
</workbook>
</file>

<file path=xl/sharedStrings.xml><?xml version="1.0" encoding="utf-8"?>
<sst xmlns="http://schemas.openxmlformats.org/spreadsheetml/2006/main" count="222" uniqueCount="107">
  <si>
    <t>表1  监理服务费用报价汇总表</t>
  </si>
  <si>
    <t xml:space="preserve">标段名称：S541郑州南四环至G343连接线新建工程（南四环-G310段）施工监理                               </t>
  </si>
  <si>
    <t>编号</t>
  </si>
  <si>
    <t>项目</t>
  </si>
  <si>
    <t>施工期</t>
  </si>
  <si>
    <t>缺陷责任期</t>
  </si>
  <si>
    <t>小计金额</t>
  </si>
  <si>
    <t>监理人员服务费</t>
  </si>
  <si>
    <t>监理办公设施费</t>
  </si>
  <si>
    <t>监理交通设施费（含燃料消耗等费用）</t>
  </si>
  <si>
    <t>监理试验设施费</t>
  </si>
  <si>
    <t>监理生活设施费</t>
  </si>
  <si>
    <t xml:space="preserve">                   各项费用合计（6=1+2+3+4+5）</t>
  </si>
  <si>
    <t xml:space="preserve"> 利润（按6的百分比报价）</t>
  </si>
  <si>
    <t>%</t>
  </si>
  <si>
    <t>暂列金额8=（6+7）*</t>
  </si>
  <si>
    <t>投标报价总计（9=6+7+8）</t>
  </si>
  <si>
    <t>注：本套表格中所有浅绿色单元格为可填写单元格，除表1中利润单元格填写数字时保留一位小数外，其余所有表格填写数字保留整数。</t>
  </si>
  <si>
    <t>表2  监理人员服务费报价表</t>
  </si>
  <si>
    <t>序号</t>
  </si>
  <si>
    <t>人员</t>
  </si>
  <si>
    <t>数量(人•月）</t>
  </si>
  <si>
    <t>单价            [元/(人•月)]</t>
  </si>
  <si>
    <t>金额  （元）</t>
  </si>
  <si>
    <t>总监理工程师</t>
  </si>
  <si>
    <t>****专业监理工程师</t>
  </si>
  <si>
    <t>合计  (元）</t>
  </si>
  <si>
    <t>表2-1  监理人员服务费报价计算说明</t>
  </si>
  <si>
    <t>单价及金额等以“元”为单位，单价、金额及数量等均不保留小数位数，格式自拟。</t>
  </si>
  <si>
    <t xml:space="preserve"> </t>
  </si>
  <si>
    <t>表2-2   监理人员服务费报价单价分析表</t>
  </si>
  <si>
    <t>表3  监理工程师办公设施费报价表</t>
  </si>
  <si>
    <t>名称                    及型号</t>
  </si>
  <si>
    <t>数量</t>
  </si>
  <si>
    <t>购置合价（元）</t>
  </si>
  <si>
    <t>折旧费      （元）</t>
  </si>
  <si>
    <t>使用费      （元）</t>
  </si>
  <si>
    <t>小计                       折旧及使用费（元）</t>
  </si>
  <si>
    <t>合    计（元）</t>
  </si>
  <si>
    <t>合   计（元）</t>
  </si>
  <si>
    <t>表3-1  监理工程师办公设施费报价计算说明</t>
  </si>
  <si>
    <t>表3-2   监理工程师办公设施费报价单价分析表</t>
  </si>
  <si>
    <t>表4  监理工程师交通设施费报价表</t>
  </si>
  <si>
    <t>名称及型号</t>
  </si>
  <si>
    <t>数量  （辆）</t>
  </si>
  <si>
    <t>车辆购置  单价  （元）</t>
  </si>
  <si>
    <t>车辆购置 合价      （元）</t>
  </si>
  <si>
    <t>折旧费（元）</t>
  </si>
  <si>
    <t>使用费（元）</t>
  </si>
  <si>
    <t>小计折旧及使用费（元）</t>
  </si>
  <si>
    <t>数量   （辆）</t>
  </si>
  <si>
    <t>办公小轿车</t>
  </si>
  <si>
    <t>越野车</t>
  </si>
  <si>
    <t>面包车</t>
  </si>
  <si>
    <t>.....</t>
  </si>
  <si>
    <t>合      计（元）</t>
  </si>
  <si>
    <t>表4-1  监理工程师交通设施费报价计算说明</t>
  </si>
  <si>
    <t>表4-2  监理工程师交通设施费报价单价分析表</t>
  </si>
  <si>
    <t>表5  监理试验设施费报价表</t>
  </si>
  <si>
    <t>设备名称</t>
  </si>
  <si>
    <t>型号</t>
  </si>
  <si>
    <t>购置合价
(元)</t>
  </si>
  <si>
    <t>折旧费
（元）</t>
  </si>
  <si>
    <t>使用费
（元）</t>
  </si>
  <si>
    <t>土工试验设备</t>
  </si>
  <si>
    <t>详见表5-1</t>
  </si>
  <si>
    <t>集料、石料试验设备</t>
  </si>
  <si>
    <t>水泥软炼、石灰试验设备</t>
  </si>
  <si>
    <t>水泥混凝土、砂浆强度试验、砂浆配合比设计试验设备</t>
  </si>
  <si>
    <t>无机结合料稳定材料检测试验设备</t>
  </si>
  <si>
    <t>沥青指标试验</t>
  </si>
  <si>
    <t>沥青混合料试验</t>
  </si>
  <si>
    <t>钢筋检测试验设备</t>
  </si>
  <si>
    <t>道路工程检测试验设备</t>
  </si>
  <si>
    <t>地基基础检测试验设备</t>
  </si>
  <si>
    <t>桥梁工程、公路线形及几何尺寸检测试验设备</t>
  </si>
  <si>
    <t>地基承载力试验设备</t>
  </si>
  <si>
    <t>构件强度、锚具硬度试验设备</t>
  </si>
  <si>
    <r>
      <t>详见表5-</t>
    </r>
    <r>
      <rPr>
        <sz val="10"/>
        <rFont val="宋体"/>
        <family val="0"/>
      </rPr>
      <t>1</t>
    </r>
  </si>
  <si>
    <t>交安检测试验设备</t>
  </si>
  <si>
    <r>
      <t>工地试验室用房（m</t>
    </r>
    <r>
      <rPr>
        <vertAlign val="superscript"/>
        <sz val="10"/>
        <rFont val="宋体"/>
        <family val="0"/>
      </rPr>
      <t>2</t>
    </r>
    <r>
      <rPr>
        <sz val="10"/>
        <rFont val="宋体"/>
        <family val="0"/>
      </rPr>
      <t>）</t>
    </r>
  </si>
  <si>
    <t>试验设施租用费（项）</t>
  </si>
  <si>
    <t>备注：设备规格型号详见招标文件“主要试验设备最低要求”。</t>
  </si>
  <si>
    <t>表5-1  监理试验设施费报价计算说明</t>
  </si>
  <si>
    <t>表6  监理工程师生活设施费报价表</t>
  </si>
  <si>
    <t>使用费                （元）</t>
  </si>
  <si>
    <t>小计              折旧及使用费                （元）</t>
  </si>
  <si>
    <t>…</t>
  </si>
  <si>
    <t>表6-1  监理工程师生活设施费报价计算说明</t>
  </si>
  <si>
    <t>附件1  监理人员工作计划安排表</t>
  </si>
  <si>
    <t>人数</t>
  </si>
  <si>
    <t>驻场     时间（月）</t>
  </si>
  <si>
    <r>
      <t>施工期监理人员投入安排（共</t>
    </r>
    <r>
      <rPr>
        <u val="single"/>
        <sz val="9.5"/>
        <rFont val="宋体"/>
        <family val="0"/>
      </rPr>
      <t xml:space="preserve">  </t>
    </r>
    <r>
      <rPr>
        <sz val="9.5"/>
        <rFont val="宋体"/>
        <family val="0"/>
      </rPr>
      <t>个月）</t>
    </r>
  </si>
  <si>
    <t>合计</t>
  </si>
  <si>
    <t>备注</t>
  </si>
  <si>
    <r>
      <t>每月应在工地的监理人员
合计</t>
    </r>
    <r>
      <rPr>
        <b/>
        <sz val="9"/>
        <color indexed="8"/>
        <rFont val="Times New Roman"/>
        <family val="1"/>
      </rPr>
      <t xml:space="preserve"> </t>
    </r>
    <r>
      <rPr>
        <b/>
        <sz val="9"/>
        <color indexed="8"/>
        <rFont val="宋体"/>
        <family val="0"/>
      </rPr>
      <t>（人数）</t>
    </r>
  </si>
  <si>
    <t>注：按照拟投入本工程现场监理人员的计划在岗安排据实填报。在岗时间为：进场时间为当月第一日；在岗表示为“√”。</t>
  </si>
  <si>
    <t>附件2   监理设施进出场时间表</t>
  </si>
  <si>
    <t>时段</t>
  </si>
  <si>
    <t>监理设施</t>
  </si>
  <si>
    <t>交通设施</t>
  </si>
  <si>
    <t>办公设施</t>
  </si>
  <si>
    <t>生活设施</t>
  </si>
  <si>
    <t>试验、检测仪器</t>
  </si>
  <si>
    <t>其他</t>
  </si>
  <si>
    <t xml:space="preserve">  年    月</t>
  </si>
  <si>
    <t>备注：每类设施进场即在对应位置打“√”，不进场或退场不填写。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</si>
</sst>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</numFmts>
  <fonts count="72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9"/>
      <name val="宋体"/>
      <family val="0"/>
    </font>
    <font>
      <sz val="9"/>
      <name val="Times New Roman"/>
      <family val="1"/>
    </font>
    <font>
      <sz val="10"/>
      <name val="宋体"/>
      <family val="0"/>
    </font>
    <font>
      <sz val="9.5"/>
      <name val="宋体"/>
      <family val="0"/>
    </font>
    <font>
      <sz val="9.5"/>
      <name val="Times New Roman"/>
      <family val="1"/>
    </font>
    <font>
      <b/>
      <sz val="9"/>
      <color indexed="8"/>
      <name val="宋体"/>
      <family val="0"/>
    </font>
    <font>
      <sz val="9"/>
      <color indexed="8"/>
      <name val="Times New Roman"/>
      <family val="1"/>
    </font>
    <font>
      <sz val="9"/>
      <color indexed="8"/>
      <name val="宋体"/>
      <family val="0"/>
    </font>
    <font>
      <sz val="10"/>
      <color indexed="10"/>
      <name val="宋体"/>
      <family val="0"/>
    </font>
    <font>
      <b/>
      <sz val="10"/>
      <name val="宋体"/>
      <family val="0"/>
    </font>
    <font>
      <sz val="18"/>
      <name val="宋体"/>
      <family val="0"/>
    </font>
    <font>
      <sz val="12"/>
      <color indexed="10"/>
      <name val="宋体"/>
      <family val="0"/>
    </font>
    <font>
      <sz val="10"/>
      <color indexed="8"/>
      <name val="仿宋_GB2312"/>
      <family val="0"/>
    </font>
    <font>
      <sz val="10"/>
      <color indexed="9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u val="single"/>
      <sz val="9.5"/>
      <name val="宋体"/>
      <family val="0"/>
    </font>
    <font>
      <b/>
      <sz val="9"/>
      <color indexed="8"/>
      <name val="Times New Roman"/>
      <family val="1"/>
    </font>
    <font>
      <vertAlign val="superscript"/>
      <sz val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9"/>
      <color rgb="FF000000"/>
      <name val="宋体"/>
      <family val="0"/>
    </font>
    <font>
      <sz val="9"/>
      <color theme="1"/>
      <name val="Times New Roman"/>
      <family val="1"/>
    </font>
    <font>
      <sz val="9"/>
      <color theme="1"/>
      <name val="宋体"/>
      <family val="0"/>
    </font>
    <font>
      <sz val="10"/>
      <color rgb="FFFF0000"/>
      <name val="宋体"/>
      <family val="0"/>
    </font>
    <font>
      <sz val="12"/>
      <name val="Calibri"/>
      <family val="0"/>
    </font>
    <font>
      <sz val="12"/>
      <color rgb="FFFF0000"/>
      <name val="宋体"/>
      <family val="0"/>
    </font>
    <font>
      <sz val="10"/>
      <color theme="0"/>
      <name val="宋体"/>
      <family val="0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50003623962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10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8" fillId="2" borderId="0" applyNumberFormat="0" applyBorder="0" applyAlignment="0" applyProtection="0"/>
    <xf numFmtId="0" fontId="48" fillId="3" borderId="0" applyNumberFormat="0" applyBorder="0" applyAlignment="0" applyProtection="0"/>
    <xf numFmtId="0" fontId="49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5" borderId="0" applyNumberFormat="0" applyBorder="0" applyAlignment="0" applyProtection="0"/>
    <xf numFmtId="0" fontId="20" fillId="6" borderId="2" applyNumberFormat="0" applyAlignment="0" applyProtection="0"/>
    <xf numFmtId="0" fontId="50" fillId="7" borderId="0" applyNumberFormat="0" applyBorder="0" applyAlignment="0" applyProtection="0"/>
    <xf numFmtId="43" fontId="0" fillId="0" borderId="0" applyFont="0" applyFill="0" applyBorder="0" applyAlignment="0" applyProtection="0"/>
    <xf numFmtId="0" fontId="51" fillId="8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9" borderId="3" applyNumberFormat="0" applyFont="0" applyAlignment="0" applyProtection="0"/>
    <xf numFmtId="0" fontId="51" fillId="10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1" fillId="11" borderId="0" applyNumberFormat="0" applyBorder="0" applyAlignment="0" applyProtection="0"/>
    <xf numFmtId="0" fontId="52" fillId="0" borderId="6" applyNumberFormat="0" applyFill="0" applyAlignment="0" applyProtection="0"/>
    <xf numFmtId="0" fontId="51" fillId="12" borderId="0" applyNumberFormat="0" applyBorder="0" applyAlignment="0" applyProtection="0"/>
    <xf numFmtId="0" fontId="58" fillId="13" borderId="7" applyNumberFormat="0" applyAlignment="0" applyProtection="0"/>
    <xf numFmtId="0" fontId="59" fillId="13" borderId="1" applyNumberFormat="0" applyAlignment="0" applyProtection="0"/>
    <xf numFmtId="0" fontId="60" fillId="14" borderId="8" applyNumberFormat="0" applyAlignment="0" applyProtection="0"/>
    <xf numFmtId="0" fontId="18" fillId="15" borderId="0" applyNumberFormat="0" applyBorder="0" applyAlignment="0" applyProtection="0"/>
    <xf numFmtId="0" fontId="48" fillId="16" borderId="0" applyNumberFormat="0" applyBorder="0" applyAlignment="0" applyProtection="0"/>
    <xf numFmtId="0" fontId="51" fillId="17" borderId="0" applyNumberFormat="0" applyBorder="0" applyAlignment="0" applyProtection="0"/>
    <xf numFmtId="0" fontId="61" fillId="0" borderId="9" applyNumberFormat="0" applyFill="0" applyAlignment="0" applyProtection="0"/>
    <xf numFmtId="0" fontId="18" fillId="18" borderId="0" applyNumberFormat="0" applyBorder="0" applyAlignment="0" applyProtection="0"/>
    <xf numFmtId="0" fontId="62" fillId="0" borderId="10" applyNumberFormat="0" applyFill="0" applyAlignment="0" applyProtection="0"/>
    <xf numFmtId="0" fontId="63" fillId="19" borderId="0" applyNumberFormat="0" applyBorder="0" applyAlignment="0" applyProtection="0"/>
    <xf numFmtId="0" fontId="18" fillId="20" borderId="0" applyNumberFormat="0" applyBorder="0" applyAlignment="0" applyProtection="0"/>
    <xf numFmtId="0" fontId="64" fillId="21" borderId="0" applyNumberFormat="0" applyBorder="0" applyAlignment="0" applyProtection="0"/>
    <xf numFmtId="0" fontId="48" fillId="22" borderId="0" applyNumberFormat="0" applyBorder="0" applyAlignment="0" applyProtection="0"/>
    <xf numFmtId="0" fontId="51" fillId="23" borderId="0" applyNumberFormat="0" applyBorder="0" applyAlignment="0" applyProtection="0"/>
    <xf numFmtId="0" fontId="18" fillId="18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31" fillId="6" borderId="11" applyNumberFormat="0" applyAlignment="0" applyProtection="0"/>
    <xf numFmtId="0" fontId="48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51" fillId="32" borderId="0" applyNumberFormat="0" applyBorder="0" applyAlignment="0" applyProtection="0"/>
    <xf numFmtId="0" fontId="48" fillId="33" borderId="0" applyNumberFormat="0" applyBorder="0" applyAlignment="0" applyProtection="0"/>
    <xf numFmtId="0" fontId="51" fillId="34" borderId="0" applyNumberFormat="0" applyBorder="0" applyAlignment="0" applyProtection="0"/>
    <xf numFmtId="0" fontId="51" fillId="35" borderId="0" applyNumberFormat="0" applyBorder="0" applyAlignment="0" applyProtection="0"/>
    <xf numFmtId="0" fontId="48" fillId="36" borderId="0" applyNumberFormat="0" applyBorder="0" applyAlignment="0" applyProtection="0"/>
    <xf numFmtId="0" fontId="38" fillId="37" borderId="0" applyNumberFormat="0" applyBorder="0" applyAlignment="0" applyProtection="0"/>
    <xf numFmtId="0" fontId="18" fillId="38" borderId="0" applyNumberFormat="0" applyBorder="0" applyAlignment="0" applyProtection="0"/>
    <xf numFmtId="0" fontId="51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41" borderId="0" applyNumberFormat="0" applyBorder="0" applyAlignment="0" applyProtection="0"/>
    <xf numFmtId="0" fontId="0" fillId="0" borderId="0">
      <alignment vertical="center"/>
      <protection/>
    </xf>
    <xf numFmtId="0" fontId="18" fillId="15" borderId="0" applyNumberFormat="0" applyBorder="0" applyAlignment="0" applyProtection="0"/>
    <xf numFmtId="0" fontId="18" fillId="42" borderId="0" applyNumberFormat="0" applyBorder="0" applyAlignment="0" applyProtection="0"/>
    <xf numFmtId="0" fontId="18" fillId="43" borderId="0" applyNumberFormat="0" applyBorder="0" applyAlignment="0" applyProtection="0"/>
    <xf numFmtId="0" fontId="18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20" borderId="0" applyNumberFormat="0" applyBorder="0" applyAlignment="0" applyProtection="0"/>
    <xf numFmtId="0" fontId="22" fillId="44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1" fillId="0" borderId="14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4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41" borderId="0" applyNumberFormat="0" applyBorder="0" applyAlignment="0" applyProtection="0"/>
    <xf numFmtId="0" fontId="35" fillId="0" borderId="15" applyNumberFormat="0" applyFill="0" applyAlignment="0" applyProtection="0"/>
    <xf numFmtId="0" fontId="33" fillId="49" borderId="16" applyNumberFormat="0" applyAlignment="0" applyProtection="0"/>
    <xf numFmtId="0" fontId="2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22" fillId="50" borderId="0" applyNumberFormat="0" applyBorder="0" applyAlignment="0" applyProtection="0"/>
    <xf numFmtId="0" fontId="22" fillId="51" borderId="0" applyNumberFormat="0" applyBorder="0" applyAlignment="0" applyProtection="0"/>
    <xf numFmtId="0" fontId="22" fillId="52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53" borderId="0" applyNumberFormat="0" applyBorder="0" applyAlignment="0" applyProtection="0"/>
    <xf numFmtId="0" fontId="19" fillId="43" borderId="2" applyNumberFormat="0" applyAlignment="0" applyProtection="0"/>
    <xf numFmtId="0" fontId="0" fillId="54" borderId="18" applyNumberFormat="0" applyFont="0" applyAlignment="0" applyProtection="0"/>
  </cellStyleXfs>
  <cellXfs count="105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176" fontId="3" fillId="0" borderId="19" xfId="0" applyNumberFormat="1" applyFont="1" applyFill="1" applyBorder="1" applyAlignment="1">
      <alignment horizontal="center" vertical="center"/>
    </xf>
    <xf numFmtId="57" fontId="5" fillId="0" borderId="19" xfId="0" applyNumberFormat="1" applyFont="1" applyBorder="1" applyAlignment="1">
      <alignment horizontal="center" vertical="center" shrinkToFit="1"/>
    </xf>
    <xf numFmtId="176" fontId="3" fillId="0" borderId="19" xfId="0" applyNumberFormat="1" applyFont="1" applyFill="1" applyBorder="1" applyAlignment="1" applyProtection="1">
      <alignment horizontal="center" vertical="center"/>
      <protection locked="0"/>
    </xf>
    <xf numFmtId="0" fontId="5" fillId="0" borderId="19" xfId="0" applyFont="1" applyFill="1" applyBorder="1" applyAlignment="1">
      <alignment horizontal="center" vertical="center" shrinkToFit="1"/>
    </xf>
    <xf numFmtId="0" fontId="5" fillId="0" borderId="20" xfId="0" applyFont="1" applyFill="1" applyBorder="1" applyAlignment="1">
      <alignment horizontal="left" vertical="center" shrinkToFit="1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/>
      <protection/>
    </xf>
    <xf numFmtId="0" fontId="6" fillId="0" borderId="21" xfId="0" applyFont="1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/>
      <protection/>
    </xf>
    <xf numFmtId="0" fontId="6" fillId="0" borderId="22" xfId="0" applyFont="1" applyFill="1" applyBorder="1" applyAlignment="1" applyProtection="1">
      <alignment horizontal="center" vertical="center"/>
      <protection/>
    </xf>
    <xf numFmtId="176" fontId="7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 shrinkToFit="1"/>
      <protection/>
    </xf>
    <xf numFmtId="0" fontId="3" fillId="0" borderId="19" xfId="0" applyFont="1" applyFill="1" applyBorder="1" applyAlignment="1" applyProtection="1">
      <alignment horizontal="center" vertical="center" shrinkToFit="1"/>
      <protection locked="0"/>
    </xf>
    <xf numFmtId="0" fontId="3" fillId="0" borderId="19" xfId="0" applyFont="1" applyFill="1" applyBorder="1" applyAlignment="1" applyProtection="1">
      <alignment horizontal="center" vertical="center" wrapText="1" shrinkToFit="1"/>
      <protection/>
    </xf>
    <xf numFmtId="0" fontId="65" fillId="0" borderId="23" xfId="0" applyFont="1" applyFill="1" applyBorder="1" applyAlignment="1" applyProtection="1">
      <alignment horizontal="center" vertical="center" wrapText="1" shrinkToFit="1"/>
      <protection/>
    </xf>
    <xf numFmtId="0" fontId="66" fillId="0" borderId="24" xfId="0" applyFont="1" applyFill="1" applyBorder="1" applyAlignment="1" applyProtection="1">
      <alignment horizontal="center" vertical="center" wrapText="1" shrinkToFit="1"/>
      <protection/>
    </xf>
    <xf numFmtId="0" fontId="66" fillId="0" borderId="25" xfId="0" applyFont="1" applyFill="1" applyBorder="1" applyAlignment="1" applyProtection="1">
      <alignment horizontal="center" vertical="center" wrapText="1" shrinkToFit="1"/>
      <protection/>
    </xf>
    <xf numFmtId="0" fontId="66" fillId="0" borderId="19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horizontal="left" vertical="center" wrapText="1" shrinkToFit="1"/>
      <protection/>
    </xf>
    <xf numFmtId="0" fontId="67" fillId="0" borderId="0" xfId="0" applyFont="1" applyFill="1" applyAlignment="1" applyProtection="1">
      <alignment horizontal="left" vertical="center" wrapText="1" shrinkToFit="1"/>
      <protection/>
    </xf>
    <xf numFmtId="0" fontId="4" fillId="0" borderId="19" xfId="0" applyFont="1" applyFill="1" applyBorder="1" applyAlignment="1" applyProtection="1">
      <alignment horizontal="center" vertical="center" shrinkToFit="1"/>
      <protection/>
    </xf>
    <xf numFmtId="0" fontId="3" fillId="0" borderId="19" xfId="0" applyFont="1" applyFill="1" applyBorder="1" applyAlignment="1" applyProtection="1">
      <alignment horizontal="center" vertical="center"/>
      <protection locked="0"/>
    </xf>
    <xf numFmtId="0" fontId="0" fillId="0" borderId="0" xfId="92">
      <alignment vertical="center"/>
      <protection/>
    </xf>
    <xf numFmtId="0" fontId="2" fillId="0" borderId="0" xfId="92" applyFont="1" applyAlignment="1">
      <alignment horizontal="center" vertical="center"/>
      <protection/>
    </xf>
    <xf numFmtId="0" fontId="5" fillId="0" borderId="0" xfId="92" applyFont="1" applyAlignment="1">
      <alignment horizontal="left" vertical="center"/>
      <protection/>
    </xf>
    <xf numFmtId="0" fontId="68" fillId="0" borderId="0" xfId="92" applyFont="1" applyAlignment="1">
      <alignment horizontal="center" vertical="center"/>
      <protection/>
    </xf>
    <xf numFmtId="0" fontId="0" fillId="0" borderId="0" xfId="92" applyProtection="1">
      <alignment vertical="center"/>
      <protection locked="0"/>
    </xf>
    <xf numFmtId="0" fontId="69" fillId="0" borderId="0" xfId="0" applyFont="1" applyAlignment="1">
      <alignment vertical="center"/>
    </xf>
    <xf numFmtId="177" fontId="2" fillId="0" borderId="0" xfId="0" applyNumberFormat="1" applyFont="1" applyFill="1" applyBorder="1" applyAlignment="1" applyProtection="1">
      <alignment horizontal="center" vertical="center"/>
      <protection/>
    </xf>
    <xf numFmtId="177" fontId="5" fillId="0" borderId="0" xfId="0" applyNumberFormat="1" applyFont="1" applyFill="1" applyAlignment="1" applyProtection="1">
      <alignment horizontal="left" vertical="center"/>
      <protection/>
    </xf>
    <xf numFmtId="177" fontId="5" fillId="0" borderId="0" xfId="0" applyNumberFormat="1" applyFont="1" applyFill="1" applyAlignment="1" applyProtection="1">
      <alignment horizontal="center" vertical="center"/>
      <protection/>
    </xf>
    <xf numFmtId="177" fontId="5" fillId="0" borderId="19" xfId="0" applyNumberFormat="1" applyFont="1" applyFill="1" applyBorder="1" applyAlignment="1" applyProtection="1">
      <alignment horizontal="center" vertical="center" wrapText="1"/>
      <protection/>
    </xf>
    <xf numFmtId="177" fontId="12" fillId="0" borderId="19" xfId="0" applyNumberFormat="1" applyFont="1" applyFill="1" applyBorder="1" applyAlignment="1" applyProtection="1">
      <alignment horizontal="center" vertical="center"/>
      <protection/>
    </xf>
    <xf numFmtId="177" fontId="5" fillId="0" borderId="19" xfId="0" applyNumberFormat="1" applyFont="1" applyFill="1" applyBorder="1" applyAlignment="1" applyProtection="1">
      <alignment horizontal="center" vertical="center"/>
      <protection/>
    </xf>
    <xf numFmtId="177" fontId="5" fillId="0" borderId="19" xfId="0" applyNumberFormat="1" applyFont="1" applyFill="1" applyBorder="1" applyAlignment="1" applyProtection="1">
      <alignment horizontal="left" vertical="center" wrapText="1"/>
      <protection/>
    </xf>
    <xf numFmtId="177" fontId="5" fillId="0" borderId="19" xfId="0" applyNumberFormat="1" applyFont="1" applyFill="1" applyBorder="1" applyAlignment="1" applyProtection="1">
      <alignment horizontal="center" vertical="center"/>
      <protection locked="0"/>
    </xf>
    <xf numFmtId="177" fontId="5" fillId="0" borderId="19" xfId="0" applyNumberFormat="1" applyFont="1" applyFill="1" applyBorder="1" applyAlignment="1" applyProtection="1">
      <alignment horizontal="center" vertical="center" wrapText="1"/>
      <protection locked="0"/>
    </xf>
    <xf numFmtId="177" fontId="5" fillId="0" borderId="19" xfId="0" applyNumberFormat="1" applyFont="1" applyBorder="1" applyAlignment="1">
      <alignment horizontal="center" vertical="center"/>
    </xf>
    <xf numFmtId="177" fontId="5" fillId="0" borderId="23" xfId="0" applyNumberFormat="1" applyFont="1" applyFill="1" applyBorder="1" applyAlignment="1" applyProtection="1">
      <alignment horizontal="center" vertical="center"/>
      <protection/>
    </xf>
    <xf numFmtId="177" fontId="5" fillId="0" borderId="24" xfId="0" applyNumberFormat="1" applyFont="1" applyFill="1" applyBorder="1" applyAlignment="1" applyProtection="1">
      <alignment horizontal="center" vertical="center"/>
      <protection/>
    </xf>
    <xf numFmtId="177" fontId="5" fillId="0" borderId="25" xfId="0" applyNumberFormat="1" applyFont="1" applyFill="1" applyBorder="1" applyAlignment="1" applyProtection="1">
      <alignment horizontal="center" vertical="center"/>
      <protection/>
    </xf>
    <xf numFmtId="0" fontId="69" fillId="0" borderId="0" xfId="0" applyFont="1" applyAlignment="1">
      <alignment vertical="center"/>
    </xf>
    <xf numFmtId="0" fontId="13" fillId="0" borderId="0" xfId="92" applyFont="1" applyProtection="1">
      <alignment vertical="center"/>
      <protection locked="0"/>
    </xf>
    <xf numFmtId="0" fontId="70" fillId="0" borderId="0" xfId="92" applyFont="1" applyProtection="1">
      <alignment vertical="center"/>
      <protection locked="0"/>
    </xf>
    <xf numFmtId="177" fontId="5" fillId="0" borderId="19" xfId="0" applyNumberFormat="1" applyFont="1" applyFill="1" applyBorder="1" applyAlignment="1" applyProtection="1">
      <alignment horizontal="left" vertical="center"/>
      <protection/>
    </xf>
    <xf numFmtId="177" fontId="5" fillId="0" borderId="19" xfId="0" applyNumberFormat="1" applyFont="1" applyFill="1" applyBorder="1" applyAlignment="1" applyProtection="1">
      <alignment vertical="center"/>
      <protection/>
    </xf>
    <xf numFmtId="177" fontId="15" fillId="0" borderId="19" xfId="0" applyNumberFormat="1" applyFont="1" applyFill="1" applyBorder="1" applyAlignment="1" applyProtection="1">
      <alignment horizontal="left" vertical="center" wrapText="1"/>
      <protection/>
    </xf>
    <xf numFmtId="177" fontId="5" fillId="0" borderId="19" xfId="0" applyNumberFormat="1" applyFont="1" applyFill="1" applyBorder="1" applyAlignment="1" applyProtection="1">
      <alignment horizontal="right" vertical="center"/>
      <protection/>
    </xf>
    <xf numFmtId="177" fontId="5" fillId="0" borderId="0" xfId="0" applyNumberFormat="1" applyFont="1" applyFill="1" applyBorder="1" applyAlignment="1" applyProtection="1">
      <alignment horizontal="left" vertical="center"/>
      <protection/>
    </xf>
    <xf numFmtId="177" fontId="71" fillId="0" borderId="19" xfId="0" applyNumberFormat="1" applyFont="1" applyFill="1" applyBorder="1" applyAlignment="1" applyProtection="1">
      <alignment vertical="center"/>
      <protection/>
    </xf>
    <xf numFmtId="177" fontId="5" fillId="0" borderId="19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left" vertical="center"/>
      <protection/>
    </xf>
    <xf numFmtId="0" fontId="68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70" fillId="0" borderId="0" xfId="0" applyFont="1" applyFill="1" applyBorder="1" applyAlignment="1" applyProtection="1">
      <alignment vertical="center"/>
      <protection locked="0"/>
    </xf>
    <xf numFmtId="177" fontId="5" fillId="0" borderId="26" xfId="0" applyNumberFormat="1" applyFont="1" applyFill="1" applyBorder="1" applyAlignment="1" applyProtection="1">
      <alignment horizontal="center" vertical="center" wrapText="1"/>
      <protection/>
    </xf>
    <xf numFmtId="177" fontId="12" fillId="0" borderId="27" xfId="0" applyNumberFormat="1" applyFont="1" applyFill="1" applyBorder="1" applyAlignment="1" applyProtection="1">
      <alignment horizontal="center" vertical="center" wrapText="1"/>
      <protection/>
    </xf>
    <xf numFmtId="177" fontId="5" fillId="0" borderId="28" xfId="0" applyNumberFormat="1" applyFont="1" applyFill="1" applyBorder="1" applyAlignment="1" applyProtection="1">
      <alignment horizontal="center" vertical="center" wrapText="1"/>
      <protection/>
    </xf>
    <xf numFmtId="177" fontId="5" fillId="0" borderId="28" xfId="0" applyNumberFormat="1" applyFont="1" applyFill="1" applyBorder="1" applyAlignment="1" applyProtection="1">
      <alignment horizontal="center" vertical="center"/>
      <protection/>
    </xf>
    <xf numFmtId="177" fontId="5" fillId="0" borderId="28" xfId="0" applyNumberFormat="1" applyFont="1" applyFill="1" applyBorder="1" applyAlignment="1" applyProtection="1">
      <alignment horizontal="left" vertical="center"/>
      <protection/>
    </xf>
    <xf numFmtId="0" fontId="0" fillId="0" borderId="19" xfId="0" applyBorder="1" applyAlignment="1">
      <alignment vertical="center"/>
    </xf>
    <xf numFmtId="177" fontId="5" fillId="0" borderId="29" xfId="0" applyNumberFormat="1" applyFont="1" applyFill="1" applyBorder="1" applyAlignment="1" applyProtection="1">
      <alignment horizontal="center" vertical="center"/>
      <protection/>
    </xf>
    <xf numFmtId="177" fontId="5" fillId="0" borderId="30" xfId="0" applyNumberFormat="1" applyFont="1" applyFill="1" applyBorder="1" applyAlignment="1" applyProtection="1">
      <alignment horizontal="center" vertical="center"/>
      <protection/>
    </xf>
    <xf numFmtId="177" fontId="12" fillId="0" borderId="31" xfId="0" applyNumberFormat="1" applyFont="1" applyFill="1" applyBorder="1" applyAlignment="1" applyProtection="1">
      <alignment horizontal="center" vertical="center" wrapText="1"/>
      <protection/>
    </xf>
    <xf numFmtId="177" fontId="5" fillId="0" borderId="32" xfId="0" applyNumberFormat="1" applyFont="1" applyFill="1" applyBorder="1" applyAlignment="1" applyProtection="1">
      <alignment horizontal="center" vertical="center" wrapText="1"/>
      <protection/>
    </xf>
    <xf numFmtId="177" fontId="5" fillId="0" borderId="32" xfId="0" applyNumberFormat="1" applyFont="1" applyFill="1" applyBorder="1" applyAlignment="1" applyProtection="1">
      <alignment horizontal="center" vertical="center"/>
      <protection/>
    </xf>
    <xf numFmtId="177" fontId="0" fillId="0" borderId="19" xfId="0" applyNumberFormat="1" applyFont="1" applyFill="1" applyBorder="1" applyAlignment="1" applyProtection="1">
      <alignment horizontal="center" vertical="center"/>
      <protection/>
    </xf>
    <xf numFmtId="177" fontId="5" fillId="0" borderId="33" xfId="0" applyNumberFormat="1" applyFont="1" applyFill="1" applyBorder="1" applyAlignment="1" applyProtection="1">
      <alignment horizontal="center" vertical="center"/>
      <protection/>
    </xf>
    <xf numFmtId="177" fontId="2" fillId="0" borderId="0" xfId="0" applyNumberFormat="1" applyFont="1" applyFill="1" applyBorder="1" applyAlignment="1" applyProtection="1">
      <alignment horizontal="center" vertical="center" wrapText="1"/>
      <protection/>
    </xf>
    <xf numFmtId="177" fontId="5" fillId="0" borderId="0" xfId="0" applyNumberFormat="1" applyFont="1" applyFill="1" applyAlignment="1" applyProtection="1">
      <alignment horizontal="left" vertical="center" wrapText="1"/>
      <protection/>
    </xf>
    <xf numFmtId="177" fontId="5" fillId="0" borderId="0" xfId="0" applyNumberFormat="1" applyFont="1" applyFill="1" applyAlignment="1" applyProtection="1">
      <alignment horizontal="center" vertical="center" wrapText="1"/>
      <protection/>
    </xf>
    <xf numFmtId="177" fontId="12" fillId="0" borderId="23" xfId="0" applyNumberFormat="1" applyFont="1" applyFill="1" applyBorder="1" applyAlignment="1" applyProtection="1">
      <alignment horizontal="center" vertical="center" wrapText="1"/>
      <protection/>
    </xf>
    <xf numFmtId="177" fontId="12" fillId="0" borderId="24" xfId="0" applyNumberFormat="1" applyFont="1" applyFill="1" applyBorder="1" applyAlignment="1" applyProtection="1">
      <alignment horizontal="center" vertical="center" wrapText="1"/>
      <protection/>
    </xf>
    <xf numFmtId="177" fontId="12" fillId="0" borderId="25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177" fontId="5" fillId="0" borderId="19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horizontal="left" vertical="center" wrapText="1"/>
      <protection/>
    </xf>
    <xf numFmtId="0" fontId="5" fillId="0" borderId="19" xfId="0" applyFont="1" applyFill="1" applyBorder="1" applyAlignment="1" applyProtection="1">
      <alignment horizontal="center" vertical="center" wrapText="1"/>
      <protection/>
    </xf>
    <xf numFmtId="0" fontId="5" fillId="0" borderId="23" xfId="0" applyFont="1" applyFill="1" applyBorder="1" applyAlignment="1" applyProtection="1">
      <alignment horizontal="center" vertical="center" wrapText="1"/>
      <protection/>
    </xf>
    <xf numFmtId="0" fontId="5" fillId="0" borderId="25" xfId="0" applyFont="1" applyFill="1" applyBorder="1" applyAlignment="1" applyProtection="1">
      <alignment horizontal="center" vertical="center" wrapText="1"/>
      <protection/>
    </xf>
    <xf numFmtId="0" fontId="5" fillId="0" borderId="19" xfId="0" applyFont="1" applyFill="1" applyBorder="1" applyAlignment="1" applyProtection="1">
      <alignment horizontal="left" vertical="center" wrapText="1"/>
      <protection/>
    </xf>
    <xf numFmtId="10" fontId="0" fillId="0" borderId="0" xfId="0" applyNumberFormat="1" applyAlignment="1">
      <alignment vertical="center"/>
    </xf>
    <xf numFmtId="0" fontId="5" fillId="0" borderId="23" xfId="0" applyFont="1" applyFill="1" applyBorder="1" applyAlignment="1" applyProtection="1">
      <alignment horizontal="left" vertical="center" wrapText="1"/>
      <protection/>
    </xf>
    <xf numFmtId="0" fontId="5" fillId="0" borderId="24" xfId="0" applyFont="1" applyFill="1" applyBorder="1" applyAlignment="1" applyProtection="1">
      <alignment horizontal="left" vertical="center" wrapText="1"/>
      <protection/>
    </xf>
    <xf numFmtId="0" fontId="5" fillId="0" borderId="25" xfId="0" applyFont="1" applyFill="1" applyBorder="1" applyAlignment="1" applyProtection="1">
      <alignment horizontal="left" vertical="center" wrapText="1"/>
      <protection/>
    </xf>
    <xf numFmtId="0" fontId="5" fillId="0" borderId="23" xfId="0" applyFont="1" applyFill="1" applyBorder="1" applyAlignment="1" applyProtection="1">
      <alignment horizontal="right" vertical="center" wrapText="1"/>
      <protection/>
    </xf>
    <xf numFmtId="177" fontId="5" fillId="55" borderId="2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4" xfId="0" applyFont="1" applyFill="1" applyBorder="1" applyAlignment="1" applyProtection="1">
      <alignment vertical="center" wrapText="1"/>
      <protection/>
    </xf>
    <xf numFmtId="0" fontId="5" fillId="0" borderId="25" xfId="0" applyFont="1" applyFill="1" applyBorder="1" applyAlignment="1" applyProtection="1">
      <alignment vertical="center" wrapText="1"/>
      <protection/>
    </xf>
    <xf numFmtId="0" fontId="5" fillId="0" borderId="24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vertical="center"/>
    </xf>
  </cellXfs>
  <cellStyles count="95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40% - 强调文字颜色 4 2" xfId="43"/>
    <cellStyle name="20% - 强调文字颜色 6" xfId="44"/>
    <cellStyle name="强调文字颜色 2" xfId="45"/>
    <cellStyle name="链接单元格" xfId="46"/>
    <cellStyle name="40% - 强调文字颜色 1 2" xfId="47"/>
    <cellStyle name="汇总" xfId="48"/>
    <cellStyle name="好" xfId="49"/>
    <cellStyle name="40% - 强调文字颜色 2 2" xfId="50"/>
    <cellStyle name="适中" xfId="51"/>
    <cellStyle name="20% - 强调文字颜色 5" xfId="52"/>
    <cellStyle name="强调文字颜色 1" xfId="53"/>
    <cellStyle name="40% - 强调文字颜色 5 2" xfId="54"/>
    <cellStyle name="20% - 强调文字颜色 1" xfId="55"/>
    <cellStyle name="40% - 强调文字颜色 1" xfId="56"/>
    <cellStyle name="20% - 强调文字颜色 2" xfId="57"/>
    <cellStyle name="输出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40% - 强调文字颜色 6" xfId="68"/>
    <cellStyle name="适中 2" xfId="69"/>
    <cellStyle name="40% - 强调文字颜色 6 2" xfId="70"/>
    <cellStyle name="60% - 强调文字颜色 6" xfId="71"/>
    <cellStyle name="20% - 强调文字颜色 2 2" xfId="72"/>
    <cellStyle name="20% - 强调文字颜色 3 2" xfId="73"/>
    <cellStyle name="常规 3" xfId="74"/>
    <cellStyle name="20% - 强调文字颜色 4 2" xfId="75"/>
    <cellStyle name="20% - 强调文字颜色 5 2" xfId="76"/>
    <cellStyle name="20% - 强调文字颜色 6 2" xfId="77"/>
    <cellStyle name="40% - 强调文字颜色 3 2" xfId="78"/>
    <cellStyle name="60% - 强调文字颜色 1 2" xfId="79"/>
    <cellStyle name="60% - 强调文字颜色 2 2" xfId="80"/>
    <cellStyle name="60% - 强调文字颜色 3 2" xfId="81"/>
    <cellStyle name="60% - 强调文字颜色 4 2" xfId="82"/>
    <cellStyle name="60% - 强调文字颜色 5 2" xfId="83"/>
    <cellStyle name="60% - 强调文字颜色 6 2" xfId="84"/>
    <cellStyle name="百分比 2" xfId="85"/>
    <cellStyle name="标题 1 2" xfId="86"/>
    <cellStyle name="标题 2 2" xfId="87"/>
    <cellStyle name="标题 3 2" xfId="88"/>
    <cellStyle name="标题 4 2" xfId="89"/>
    <cellStyle name="标题 5" xfId="90"/>
    <cellStyle name="差 2" xfId="91"/>
    <cellStyle name="常规 2" xfId="92"/>
    <cellStyle name="常规 2 2" xfId="93"/>
    <cellStyle name="常规 4" xfId="94"/>
    <cellStyle name="好 2" xfId="95"/>
    <cellStyle name="汇总 2" xfId="96"/>
    <cellStyle name="检查单元格 2" xfId="97"/>
    <cellStyle name="解释性文本 2" xfId="98"/>
    <cellStyle name="警告文本 2" xfId="99"/>
    <cellStyle name="链接单元格 2" xfId="100"/>
    <cellStyle name="强调文字颜色 1 2" xfId="101"/>
    <cellStyle name="强调文字颜色 2 2" xfId="102"/>
    <cellStyle name="强调文字颜色 3 2" xfId="103"/>
    <cellStyle name="强调文字颜色 4 2" xfId="104"/>
    <cellStyle name="强调文字颜色 5 2" xfId="105"/>
    <cellStyle name="强调文字颜色 6 2" xfId="106"/>
    <cellStyle name="输入 2" xfId="107"/>
    <cellStyle name="注释 2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L13"/>
  <sheetViews>
    <sheetView showZeros="0" view="pageBreakPreview" zoomScale="115" zoomScaleSheetLayoutView="115" workbookViewId="0" topLeftCell="A1">
      <selection activeCell="D17" sqref="D17"/>
    </sheetView>
  </sheetViews>
  <sheetFormatPr defaultColWidth="8.75390625" defaultRowHeight="14.25"/>
  <cols>
    <col min="2" max="2" width="31.25390625" style="0" customWidth="1"/>
    <col min="3" max="3" width="14.375" style="0" customWidth="1"/>
    <col min="4" max="4" width="7.75390625" style="0" customWidth="1"/>
    <col min="5" max="6" width="20.75390625" style="0" customWidth="1"/>
    <col min="10" max="10" width="14.00390625" style="0" customWidth="1"/>
    <col min="11" max="11" width="12.25390625" style="0" customWidth="1"/>
  </cols>
  <sheetData>
    <row r="1" spans="1:6" ht="36" customHeight="1">
      <c r="A1" s="87" t="s">
        <v>0</v>
      </c>
      <c r="B1" s="88"/>
      <c r="C1" s="88"/>
      <c r="D1" s="88"/>
      <c r="E1" s="88"/>
      <c r="F1" s="88"/>
    </row>
    <row r="2" spans="1:6" ht="24" customHeight="1">
      <c r="A2" s="89" t="s">
        <v>1</v>
      </c>
      <c r="B2" s="89"/>
      <c r="C2" s="89"/>
      <c r="D2" s="89"/>
      <c r="E2" s="89"/>
      <c r="F2" s="89"/>
    </row>
    <row r="3" spans="1:6" ht="24" customHeight="1">
      <c r="A3" s="90" t="s">
        <v>2</v>
      </c>
      <c r="B3" s="90" t="s">
        <v>3</v>
      </c>
      <c r="C3" s="91" t="s">
        <v>4</v>
      </c>
      <c r="D3" s="92"/>
      <c r="E3" s="90" t="s">
        <v>5</v>
      </c>
      <c r="F3" s="90" t="s">
        <v>6</v>
      </c>
    </row>
    <row r="4" spans="1:8" ht="24" customHeight="1">
      <c r="A4" s="90">
        <v>1</v>
      </c>
      <c r="B4" s="93" t="s">
        <v>7</v>
      </c>
      <c r="C4" s="91">
        <f>'表2'!E17</f>
        <v>0</v>
      </c>
      <c r="D4" s="92"/>
      <c r="E4" s="90">
        <f>'表2'!H17</f>
        <v>0</v>
      </c>
      <c r="F4" s="90">
        <f>ROUND(E4+C4,0)</f>
        <v>0</v>
      </c>
      <c r="G4" s="94"/>
      <c r="H4" s="94"/>
    </row>
    <row r="5" spans="1:8" ht="24" customHeight="1">
      <c r="A5" s="90">
        <v>2</v>
      </c>
      <c r="B5" s="93" t="s">
        <v>8</v>
      </c>
      <c r="C5" s="91">
        <f>'表3'!G20</f>
        <v>0</v>
      </c>
      <c r="D5" s="92"/>
      <c r="E5" s="90">
        <f>'表3'!M20</f>
        <v>0</v>
      </c>
      <c r="F5" s="90">
        <f>ROUND(E5+C5,0)</f>
        <v>0</v>
      </c>
      <c r="G5" s="94"/>
      <c r="H5" s="94"/>
    </row>
    <row r="6" spans="1:8" ht="24" customHeight="1">
      <c r="A6" s="90">
        <v>3</v>
      </c>
      <c r="B6" s="93" t="s">
        <v>9</v>
      </c>
      <c r="C6" s="91">
        <f>'表4'!H9</f>
        <v>0</v>
      </c>
      <c r="D6" s="92"/>
      <c r="E6" s="90">
        <f>'表4'!O9</f>
        <v>0</v>
      </c>
      <c r="F6" s="90">
        <f>ROUND(E6+C6,0)</f>
        <v>0</v>
      </c>
      <c r="G6" s="94"/>
      <c r="H6" s="94"/>
    </row>
    <row r="7" spans="1:8" ht="24" customHeight="1">
      <c r="A7" s="90">
        <v>4</v>
      </c>
      <c r="B7" s="93" t="s">
        <v>10</v>
      </c>
      <c r="C7" s="91">
        <f>'表5'!H21</f>
        <v>0</v>
      </c>
      <c r="D7" s="92"/>
      <c r="E7" s="90">
        <f>'表5'!O21</f>
        <v>0</v>
      </c>
      <c r="F7" s="90">
        <f>ROUND(E7+C7,0)</f>
        <v>0</v>
      </c>
      <c r="G7" s="94"/>
      <c r="H7" s="94"/>
    </row>
    <row r="8" spans="1:10" ht="24" customHeight="1">
      <c r="A8" s="90">
        <v>5</v>
      </c>
      <c r="B8" s="93" t="s">
        <v>11</v>
      </c>
      <c r="C8" s="91">
        <f>'表6'!G15</f>
        <v>0</v>
      </c>
      <c r="D8" s="92"/>
      <c r="E8" s="90">
        <f>'表6'!M15</f>
        <v>0</v>
      </c>
      <c r="F8" s="90">
        <f>ROUND(E8+C8,0)</f>
        <v>0</v>
      </c>
      <c r="G8" s="94"/>
      <c r="H8" s="94"/>
      <c r="J8" s="104"/>
    </row>
    <row r="9" spans="1:10" ht="24" customHeight="1">
      <c r="A9" s="90">
        <v>6</v>
      </c>
      <c r="B9" s="95" t="s">
        <v>12</v>
      </c>
      <c r="C9" s="96"/>
      <c r="D9" s="96"/>
      <c r="E9" s="97"/>
      <c r="F9" s="40">
        <f>SUM(F4:F8)</f>
        <v>0</v>
      </c>
      <c r="J9" s="104"/>
    </row>
    <row r="10" spans="1:6" ht="24" customHeight="1">
      <c r="A10" s="90">
        <v>7</v>
      </c>
      <c r="B10" s="98" t="s">
        <v>13</v>
      </c>
      <c r="C10" s="99"/>
      <c r="D10" s="100" t="s">
        <v>14</v>
      </c>
      <c r="E10" s="101"/>
      <c r="F10" s="40">
        <f>ROUND(F9*ROUND(C10/100,3),0)</f>
        <v>0</v>
      </c>
    </row>
    <row r="11" spans="1:12" ht="24" customHeight="1">
      <c r="A11" s="90">
        <v>8</v>
      </c>
      <c r="B11" s="98" t="s">
        <v>15</v>
      </c>
      <c r="C11" s="102">
        <v>3</v>
      </c>
      <c r="D11" s="100" t="s">
        <v>14</v>
      </c>
      <c r="E11" s="101"/>
      <c r="F11" s="40">
        <f>ROUND(SUM((F9+F10)*C11/100),0)</f>
        <v>0</v>
      </c>
      <c r="I11" s="104"/>
      <c r="L11" s="94"/>
    </row>
    <row r="12" spans="1:12" ht="24" customHeight="1">
      <c r="A12" s="90">
        <v>9</v>
      </c>
      <c r="B12" s="91" t="s">
        <v>16</v>
      </c>
      <c r="C12" s="102"/>
      <c r="D12" s="102"/>
      <c r="E12" s="92"/>
      <c r="F12" s="40">
        <f>ROUND(F9+F10+F11,0)</f>
        <v>0</v>
      </c>
      <c r="L12" s="94"/>
    </row>
    <row r="13" spans="1:12" ht="24" customHeight="1">
      <c r="A13" s="103" t="s">
        <v>17</v>
      </c>
      <c r="B13" s="103"/>
      <c r="C13" s="103"/>
      <c r="D13" s="103"/>
      <c r="E13" s="103"/>
      <c r="F13" s="103"/>
      <c r="J13" s="104"/>
      <c r="L13" s="94"/>
    </row>
  </sheetData>
  <sheetProtection password="C6E1" sheet="1" objects="1"/>
  <mergeCells count="11">
    <mergeCell ref="A1:F1"/>
    <mergeCell ref="A2:F2"/>
    <mergeCell ref="C3:D3"/>
    <mergeCell ref="C4:D4"/>
    <mergeCell ref="C5:D5"/>
    <mergeCell ref="C6:D6"/>
    <mergeCell ref="C7:D7"/>
    <mergeCell ref="C8:D8"/>
    <mergeCell ref="B9:E9"/>
    <mergeCell ref="B12:E12"/>
    <mergeCell ref="A13:F13"/>
  </mergeCells>
  <printOptions/>
  <pageMargins left="1.1811023622047245" right="0.7086614173228347" top="0.7480314960629921" bottom="0.7480314960629921" header="0.31496062992125984" footer="0.31496062992125984"/>
  <pageSetup horizontalDpi="1200" verticalDpi="12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M19"/>
  <sheetViews>
    <sheetView view="pageBreakPreview" zoomScale="115" zoomScaleSheetLayoutView="115" workbookViewId="0" topLeftCell="A1">
      <selection activeCell="A2" sqref="A2:M2"/>
    </sheetView>
  </sheetViews>
  <sheetFormatPr defaultColWidth="8.75390625" defaultRowHeight="14.25"/>
  <sheetData>
    <row r="1" spans="1:13" ht="18.75">
      <c r="A1" s="11" t="s">
        <v>57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14.25">
      <c r="A2" s="60" t="str">
        <f>'表1'!A2</f>
        <v>标段名称：S541郑州南四环至G343连接线新建工程（南四环-G310段）施工监理                               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1:13" ht="14.25">
      <c r="A3" s="61" t="s">
        <v>28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</row>
    <row r="4" spans="1:13" ht="22.5">
      <c r="A4" s="62"/>
      <c r="B4" s="62"/>
      <c r="C4" s="62"/>
      <c r="D4" s="62"/>
      <c r="E4" s="62"/>
      <c r="F4" s="62"/>
      <c r="G4" s="63"/>
      <c r="H4" s="62"/>
      <c r="I4" s="62"/>
      <c r="J4" s="62"/>
      <c r="K4" s="62"/>
      <c r="L4" s="62"/>
      <c r="M4" s="62"/>
    </row>
    <row r="5" spans="1:13" ht="22.5">
      <c r="A5" s="62"/>
      <c r="B5" s="62"/>
      <c r="C5" s="62"/>
      <c r="D5" s="62"/>
      <c r="E5" s="62"/>
      <c r="F5" s="62"/>
      <c r="G5" s="63"/>
      <c r="H5" s="62"/>
      <c r="I5" s="62"/>
      <c r="J5" s="62"/>
      <c r="K5" s="62"/>
      <c r="L5" s="62"/>
      <c r="M5" s="62"/>
    </row>
    <row r="6" spans="1:13" ht="22.5">
      <c r="A6" s="62"/>
      <c r="B6" s="62"/>
      <c r="C6" s="62"/>
      <c r="D6" s="62"/>
      <c r="E6" s="62"/>
      <c r="F6" s="64"/>
      <c r="G6" s="63"/>
      <c r="H6" s="62"/>
      <c r="I6" s="62"/>
      <c r="J6" s="62"/>
      <c r="K6" s="62"/>
      <c r="L6" s="62"/>
      <c r="M6" s="62"/>
    </row>
    <row r="7" spans="1:13" ht="22.5">
      <c r="A7" s="62"/>
      <c r="B7" s="62"/>
      <c r="C7" s="62"/>
      <c r="D7" s="62"/>
      <c r="E7" s="62"/>
      <c r="F7" s="62"/>
      <c r="G7" s="63"/>
      <c r="H7" s="62"/>
      <c r="I7" s="62"/>
      <c r="J7" s="62"/>
      <c r="K7" s="62"/>
      <c r="L7" s="62"/>
      <c r="M7" s="62"/>
    </row>
    <row r="8" spans="1:13" ht="22.5">
      <c r="A8" s="62"/>
      <c r="B8" s="62"/>
      <c r="C8" s="62"/>
      <c r="D8" s="62"/>
      <c r="E8" s="62"/>
      <c r="F8" s="62"/>
      <c r="G8" s="63"/>
      <c r="H8" s="62"/>
      <c r="I8" s="62"/>
      <c r="J8" s="62"/>
      <c r="K8" s="62"/>
      <c r="L8" s="62"/>
      <c r="M8" s="62"/>
    </row>
    <row r="9" spans="1:13" ht="22.5">
      <c r="A9" s="62"/>
      <c r="B9" s="62"/>
      <c r="C9" s="62"/>
      <c r="D9" s="62"/>
      <c r="E9" s="62"/>
      <c r="F9" s="62"/>
      <c r="G9" s="63"/>
      <c r="H9" s="62"/>
      <c r="I9" s="62"/>
      <c r="J9" s="62"/>
      <c r="K9" s="62"/>
      <c r="L9" s="62"/>
      <c r="M9" s="62"/>
    </row>
    <row r="10" spans="1:13" ht="22.5">
      <c r="A10" s="62"/>
      <c r="B10" s="62"/>
      <c r="C10" s="62"/>
      <c r="D10" s="62"/>
      <c r="E10" s="62"/>
      <c r="F10" s="62"/>
      <c r="G10" s="63"/>
      <c r="H10" s="62"/>
      <c r="I10" s="62"/>
      <c r="J10" s="62"/>
      <c r="K10" s="62"/>
      <c r="L10" s="62"/>
      <c r="M10" s="62"/>
    </row>
    <row r="11" spans="1:13" ht="22.5">
      <c r="A11" s="62"/>
      <c r="B11" s="62"/>
      <c r="C11" s="62"/>
      <c r="D11" s="62"/>
      <c r="E11" s="62"/>
      <c r="F11" s="62"/>
      <c r="G11" s="63"/>
      <c r="H11" s="62"/>
      <c r="I11" s="62"/>
      <c r="J11" s="62"/>
      <c r="K11" s="62"/>
      <c r="L11" s="62"/>
      <c r="M11" s="62"/>
    </row>
    <row r="12" spans="1:13" ht="22.5">
      <c r="A12" s="62"/>
      <c r="B12" s="62"/>
      <c r="C12" s="62"/>
      <c r="D12" s="62"/>
      <c r="E12" s="62"/>
      <c r="F12" s="62"/>
      <c r="G12" s="63"/>
      <c r="H12" s="62"/>
      <c r="I12" s="62"/>
      <c r="J12" s="62"/>
      <c r="K12" s="62"/>
      <c r="L12" s="62"/>
      <c r="M12" s="62"/>
    </row>
    <row r="13" spans="1:13" ht="22.5">
      <c r="A13" s="62"/>
      <c r="B13" s="62"/>
      <c r="C13" s="62"/>
      <c r="D13" s="62"/>
      <c r="E13" s="62"/>
      <c r="F13" s="62"/>
      <c r="G13" s="63"/>
      <c r="H13" s="62"/>
      <c r="I13" s="62"/>
      <c r="J13" s="62"/>
      <c r="K13" s="62"/>
      <c r="L13" s="62"/>
      <c r="M13" s="62"/>
    </row>
    <row r="14" spans="1:13" ht="22.5">
      <c r="A14" s="62"/>
      <c r="B14" s="62"/>
      <c r="C14" s="62"/>
      <c r="D14" s="62"/>
      <c r="E14" s="62"/>
      <c r="F14" s="62"/>
      <c r="G14" s="63"/>
      <c r="H14" s="62"/>
      <c r="I14" s="62"/>
      <c r="J14" s="62"/>
      <c r="K14" s="62"/>
      <c r="L14" s="62"/>
      <c r="M14" s="62"/>
    </row>
    <row r="15" spans="1:13" ht="22.5">
      <c r="A15" s="62"/>
      <c r="B15" s="62"/>
      <c r="C15" s="62"/>
      <c r="D15" s="62"/>
      <c r="E15" s="62"/>
      <c r="F15" s="62"/>
      <c r="G15" s="63"/>
      <c r="H15" s="62"/>
      <c r="I15" s="62"/>
      <c r="J15" s="62"/>
      <c r="K15" s="62"/>
      <c r="L15" s="62"/>
      <c r="M15" s="62"/>
    </row>
    <row r="16" spans="1:13" ht="22.5">
      <c r="A16" s="62"/>
      <c r="B16" s="62"/>
      <c r="C16" s="62"/>
      <c r="D16" s="62"/>
      <c r="E16" s="62"/>
      <c r="F16" s="62"/>
      <c r="G16" s="63"/>
      <c r="H16" s="62"/>
      <c r="I16" s="62"/>
      <c r="J16" s="62"/>
      <c r="K16" s="62"/>
      <c r="L16" s="62"/>
      <c r="M16" s="62"/>
    </row>
    <row r="17" spans="1:13" ht="22.5">
      <c r="A17" s="62"/>
      <c r="B17" s="62"/>
      <c r="C17" s="62"/>
      <c r="D17" s="62"/>
      <c r="E17" s="62"/>
      <c r="F17" s="62"/>
      <c r="G17" s="63"/>
      <c r="H17" s="62"/>
      <c r="I17" s="62"/>
      <c r="J17" s="62"/>
      <c r="K17" s="62"/>
      <c r="L17" s="62"/>
      <c r="M17" s="62"/>
    </row>
    <row r="18" spans="1:13" ht="22.5">
      <c r="A18" s="62"/>
      <c r="B18" s="62"/>
      <c r="C18" s="62"/>
      <c r="D18" s="62"/>
      <c r="E18" s="62"/>
      <c r="F18" s="62"/>
      <c r="G18" s="63"/>
      <c r="H18" s="62"/>
      <c r="I18" s="62"/>
      <c r="J18" s="62"/>
      <c r="K18" s="62"/>
      <c r="L18" s="62"/>
      <c r="M18" s="62"/>
    </row>
    <row r="19" spans="1:13" ht="22.5">
      <c r="A19" s="62"/>
      <c r="B19" s="62"/>
      <c r="C19" s="62"/>
      <c r="D19" s="62"/>
      <c r="E19" s="62"/>
      <c r="F19" s="62"/>
      <c r="G19" s="63"/>
      <c r="H19" s="62"/>
      <c r="I19" s="62"/>
      <c r="J19" s="62"/>
      <c r="K19" s="62"/>
      <c r="L19" s="62"/>
      <c r="M19" s="62"/>
    </row>
  </sheetData>
  <sheetProtection/>
  <mergeCells count="3">
    <mergeCell ref="A1:M1"/>
    <mergeCell ref="A2:M2"/>
    <mergeCell ref="A3:M3"/>
  </mergeCells>
  <printOptions/>
  <pageMargins left="0.9842519685039371" right="0.7086614173228347" top="0.7480314960629921" bottom="0.7480314960629921" header="0.31496062992125984" footer="0.31496062992125984"/>
  <pageSetup horizontalDpi="1200" verticalDpi="12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O22"/>
  <sheetViews>
    <sheetView showZeros="0" view="pageBreakPreview" zoomScaleSheetLayoutView="100" workbookViewId="0" topLeftCell="A1">
      <selection activeCell="O21" sqref="O21"/>
    </sheetView>
  </sheetViews>
  <sheetFormatPr defaultColWidth="8.75390625" defaultRowHeight="14.25"/>
  <cols>
    <col min="1" max="1" width="4.75390625" style="0" customWidth="1"/>
    <col min="2" max="2" width="18.00390625" style="0" customWidth="1"/>
    <col min="4" max="4" width="5.25390625" style="0" customWidth="1"/>
    <col min="5" max="5" width="8.00390625" style="0" customWidth="1"/>
    <col min="6" max="6" width="7.375" style="0" customWidth="1"/>
    <col min="7" max="7" width="7.25390625" style="0" customWidth="1"/>
    <col min="8" max="8" width="8.25390625" style="0" customWidth="1"/>
    <col min="9" max="9" width="18.00390625" style="0" customWidth="1"/>
    <col min="10" max="10" width="7.25390625" style="0" customWidth="1"/>
    <col min="11" max="11" width="6.50390625" style="0" customWidth="1"/>
    <col min="12" max="12" width="7.50390625" style="0" customWidth="1"/>
    <col min="13" max="13" width="6.75390625" style="0" customWidth="1"/>
    <col min="14" max="14" width="7.25390625" style="0" customWidth="1"/>
    <col min="15" max="15" width="8.875" style="0" customWidth="1"/>
    <col min="17" max="17" width="25.50390625" style="0" customWidth="1"/>
  </cols>
  <sheetData>
    <row r="1" spans="1:15" ht="32.25" customHeight="1">
      <c r="A1" s="37" t="s">
        <v>58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15" ht="24" customHeight="1">
      <c r="A2" s="38" t="str">
        <f>'表1'!A2</f>
        <v>标段名称：S541郑州南四环至G343连接线新建工程（南四环-G310段）施工监理                               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 ht="24" customHeight="1">
      <c r="A3" s="42" t="s">
        <v>19</v>
      </c>
      <c r="B3" s="41" t="s">
        <v>4</v>
      </c>
      <c r="C3" s="41"/>
      <c r="D3" s="41"/>
      <c r="E3" s="41"/>
      <c r="F3" s="41"/>
      <c r="G3" s="41"/>
      <c r="H3" s="41"/>
      <c r="I3" s="41" t="s">
        <v>5</v>
      </c>
      <c r="J3" s="41"/>
      <c r="K3" s="41"/>
      <c r="L3" s="41"/>
      <c r="M3" s="41"/>
      <c r="N3" s="41"/>
      <c r="O3" s="41"/>
    </row>
    <row r="4" spans="1:15" ht="43.5" customHeight="1">
      <c r="A4" s="42"/>
      <c r="B4" s="42" t="s">
        <v>59</v>
      </c>
      <c r="C4" s="42" t="s">
        <v>60</v>
      </c>
      <c r="D4" s="42" t="s">
        <v>33</v>
      </c>
      <c r="E4" s="40" t="s">
        <v>61</v>
      </c>
      <c r="F4" s="40" t="s">
        <v>62</v>
      </c>
      <c r="G4" s="40" t="s">
        <v>63</v>
      </c>
      <c r="H4" s="40" t="s">
        <v>49</v>
      </c>
      <c r="I4" s="42" t="s">
        <v>59</v>
      </c>
      <c r="J4" s="42" t="s">
        <v>60</v>
      </c>
      <c r="K4" s="42" t="s">
        <v>33</v>
      </c>
      <c r="L4" s="40" t="s">
        <v>61</v>
      </c>
      <c r="M4" s="40" t="s">
        <v>62</v>
      </c>
      <c r="N4" s="40" t="s">
        <v>63</v>
      </c>
      <c r="O4" s="40" t="s">
        <v>49</v>
      </c>
    </row>
    <row r="5" spans="1:15" ht="24" customHeight="1">
      <c r="A5" s="42">
        <v>1</v>
      </c>
      <c r="B5" s="53" t="s">
        <v>64</v>
      </c>
      <c r="C5" s="54" t="s">
        <v>65</v>
      </c>
      <c r="D5" s="42"/>
      <c r="E5" s="44"/>
      <c r="F5" s="44"/>
      <c r="G5" s="44"/>
      <c r="H5" s="42">
        <f>ROUND(ROUND(F5,0)+ROUND(G5,0),0)</f>
        <v>0</v>
      </c>
      <c r="I5" s="54"/>
      <c r="J5" s="54"/>
      <c r="K5" s="54"/>
      <c r="L5" s="54"/>
      <c r="M5" s="54"/>
      <c r="N5" s="54"/>
      <c r="O5" s="42"/>
    </row>
    <row r="6" spans="1:15" ht="24" customHeight="1">
      <c r="A6" s="42">
        <v>2</v>
      </c>
      <c r="B6" s="53" t="s">
        <v>66</v>
      </c>
      <c r="C6" s="54" t="s">
        <v>65</v>
      </c>
      <c r="D6" s="42"/>
      <c r="E6" s="44"/>
      <c r="F6" s="44"/>
      <c r="G6" s="44"/>
      <c r="H6" s="42">
        <f aca="true" t="shared" si="0" ref="H6:H19">ROUND(ROUND(F6,0)+ROUND(G6,0),0)</f>
        <v>0</v>
      </c>
      <c r="I6" s="54"/>
      <c r="J6" s="54"/>
      <c r="K6" s="54"/>
      <c r="L6" s="54"/>
      <c r="M6" s="54"/>
      <c r="N6" s="54"/>
      <c r="O6" s="54"/>
    </row>
    <row r="7" spans="1:15" ht="24" customHeight="1">
      <c r="A7" s="42">
        <v>3</v>
      </c>
      <c r="B7" s="53" t="s">
        <v>67</v>
      </c>
      <c r="C7" s="54" t="s">
        <v>65</v>
      </c>
      <c r="D7" s="42"/>
      <c r="E7" s="44"/>
      <c r="F7" s="44"/>
      <c r="G7" s="44"/>
      <c r="H7" s="42">
        <f t="shared" si="0"/>
        <v>0</v>
      </c>
      <c r="I7" s="54"/>
      <c r="J7" s="54"/>
      <c r="K7" s="54"/>
      <c r="L7" s="54"/>
      <c r="M7" s="54"/>
      <c r="N7" s="54"/>
      <c r="O7" s="54"/>
    </row>
    <row r="8" spans="1:15" ht="24" customHeight="1">
      <c r="A8" s="42">
        <v>4</v>
      </c>
      <c r="B8" s="43" t="s">
        <v>68</v>
      </c>
      <c r="C8" s="54" t="s">
        <v>65</v>
      </c>
      <c r="D8" s="42"/>
      <c r="E8" s="44"/>
      <c r="F8" s="44"/>
      <c r="G8" s="44"/>
      <c r="H8" s="42">
        <f t="shared" si="0"/>
        <v>0</v>
      </c>
      <c r="I8" s="54"/>
      <c r="J8" s="54"/>
      <c r="K8" s="54"/>
      <c r="L8" s="54"/>
      <c r="M8" s="54"/>
      <c r="N8" s="54"/>
      <c r="O8" s="54"/>
    </row>
    <row r="9" spans="1:15" ht="24" customHeight="1">
      <c r="A9" s="42">
        <v>5</v>
      </c>
      <c r="B9" s="43" t="s">
        <v>69</v>
      </c>
      <c r="C9" s="54" t="s">
        <v>65</v>
      </c>
      <c r="D9" s="42"/>
      <c r="E9" s="44"/>
      <c r="F9" s="44"/>
      <c r="G9" s="44"/>
      <c r="H9" s="42">
        <f t="shared" si="0"/>
        <v>0</v>
      </c>
      <c r="I9" s="54"/>
      <c r="J9" s="54"/>
      <c r="K9" s="54"/>
      <c r="L9" s="54"/>
      <c r="M9" s="54"/>
      <c r="N9" s="54"/>
      <c r="O9" s="54"/>
    </row>
    <row r="10" spans="1:15" ht="24" customHeight="1">
      <c r="A10" s="42">
        <v>6</v>
      </c>
      <c r="B10" s="53" t="s">
        <v>70</v>
      </c>
      <c r="C10" s="54" t="s">
        <v>65</v>
      </c>
      <c r="D10" s="42"/>
      <c r="E10" s="44"/>
      <c r="F10" s="44"/>
      <c r="G10" s="44"/>
      <c r="H10" s="42">
        <f t="shared" si="0"/>
        <v>0</v>
      </c>
      <c r="I10" s="54"/>
      <c r="J10" s="54"/>
      <c r="K10" s="54"/>
      <c r="L10" s="54"/>
      <c r="M10" s="54"/>
      <c r="N10" s="54"/>
      <c r="O10" s="54"/>
    </row>
    <row r="11" spans="1:15" ht="24" customHeight="1">
      <c r="A11" s="42">
        <v>7</v>
      </c>
      <c r="B11" s="53" t="s">
        <v>71</v>
      </c>
      <c r="C11" s="54" t="s">
        <v>65</v>
      </c>
      <c r="D11" s="42"/>
      <c r="E11" s="44"/>
      <c r="F11" s="44"/>
      <c r="G11" s="44"/>
      <c r="H11" s="42">
        <f t="shared" si="0"/>
        <v>0</v>
      </c>
      <c r="I11" s="54"/>
      <c r="J11" s="54"/>
      <c r="K11" s="54"/>
      <c r="L11" s="54"/>
      <c r="M11" s="54"/>
      <c r="N11" s="54"/>
      <c r="O11" s="54"/>
    </row>
    <row r="12" spans="1:15" ht="24" customHeight="1">
      <c r="A12" s="42">
        <v>8</v>
      </c>
      <c r="B12" s="55" t="s">
        <v>72</v>
      </c>
      <c r="C12" s="54" t="s">
        <v>65</v>
      </c>
      <c r="D12" s="42"/>
      <c r="E12" s="44"/>
      <c r="F12" s="44"/>
      <c r="G12" s="44"/>
      <c r="H12" s="42">
        <f t="shared" si="0"/>
        <v>0</v>
      </c>
      <c r="I12" s="54"/>
      <c r="J12" s="54"/>
      <c r="K12" s="54"/>
      <c r="L12" s="54"/>
      <c r="M12" s="54"/>
      <c r="N12" s="54"/>
      <c r="O12" s="54"/>
    </row>
    <row r="13" spans="1:15" ht="24" customHeight="1">
      <c r="A13" s="42">
        <v>9</v>
      </c>
      <c r="B13" s="55" t="s">
        <v>73</v>
      </c>
      <c r="C13" s="54" t="s">
        <v>65</v>
      </c>
      <c r="D13" s="42"/>
      <c r="E13" s="44"/>
      <c r="F13" s="44"/>
      <c r="G13" s="44"/>
      <c r="H13" s="42">
        <f t="shared" si="0"/>
        <v>0</v>
      </c>
      <c r="I13" s="54"/>
      <c r="J13" s="54"/>
      <c r="K13" s="54"/>
      <c r="L13" s="54"/>
      <c r="M13" s="54"/>
      <c r="N13" s="54"/>
      <c r="O13" s="54"/>
    </row>
    <row r="14" spans="1:15" ht="24" customHeight="1">
      <c r="A14" s="42">
        <v>10</v>
      </c>
      <c r="B14" s="55" t="s">
        <v>74</v>
      </c>
      <c r="C14" s="54" t="s">
        <v>65</v>
      </c>
      <c r="D14" s="42"/>
      <c r="E14" s="44"/>
      <c r="F14" s="44"/>
      <c r="G14" s="44"/>
      <c r="H14" s="42">
        <f t="shared" si="0"/>
        <v>0</v>
      </c>
      <c r="I14" s="54"/>
      <c r="J14" s="54"/>
      <c r="K14" s="54"/>
      <c r="L14" s="54"/>
      <c r="M14" s="54"/>
      <c r="N14" s="54"/>
      <c r="O14" s="54"/>
    </row>
    <row r="15" spans="1:15" ht="24" customHeight="1">
      <c r="A15" s="42">
        <v>11</v>
      </c>
      <c r="B15" s="55" t="s">
        <v>75</v>
      </c>
      <c r="C15" s="54" t="s">
        <v>65</v>
      </c>
      <c r="D15" s="42"/>
      <c r="E15" s="44"/>
      <c r="F15" s="44"/>
      <c r="G15" s="44"/>
      <c r="H15" s="42">
        <f t="shared" si="0"/>
        <v>0</v>
      </c>
      <c r="I15" s="54"/>
      <c r="J15" s="54"/>
      <c r="K15" s="54"/>
      <c r="L15" s="54"/>
      <c r="M15" s="54"/>
      <c r="N15" s="54"/>
      <c r="O15" s="54"/>
    </row>
    <row r="16" spans="1:15" ht="24" customHeight="1">
      <c r="A16" s="42">
        <v>12</v>
      </c>
      <c r="B16" s="55" t="s">
        <v>76</v>
      </c>
      <c r="C16" s="54" t="s">
        <v>65</v>
      </c>
      <c r="D16" s="42"/>
      <c r="E16" s="44"/>
      <c r="F16" s="44"/>
      <c r="G16" s="44"/>
      <c r="H16" s="42">
        <f t="shared" si="0"/>
        <v>0</v>
      </c>
      <c r="I16" s="54"/>
      <c r="J16" s="54"/>
      <c r="K16" s="54"/>
      <c r="L16" s="54"/>
      <c r="M16" s="54"/>
      <c r="N16" s="54"/>
      <c r="O16" s="54"/>
    </row>
    <row r="17" spans="1:15" ht="24" customHeight="1">
      <c r="A17" s="42">
        <v>13</v>
      </c>
      <c r="B17" s="55" t="s">
        <v>77</v>
      </c>
      <c r="C17" s="54" t="s">
        <v>78</v>
      </c>
      <c r="D17" s="42"/>
      <c r="E17" s="44"/>
      <c r="F17" s="44"/>
      <c r="G17" s="44"/>
      <c r="H17" s="42">
        <f t="shared" si="0"/>
        <v>0</v>
      </c>
      <c r="I17" s="54"/>
      <c r="J17" s="54"/>
      <c r="K17" s="54"/>
      <c r="L17" s="54"/>
      <c r="M17" s="54"/>
      <c r="N17" s="54"/>
      <c r="O17" s="54"/>
    </row>
    <row r="18" spans="1:15" s="10" customFormat="1" ht="24" customHeight="1">
      <c r="A18" s="42">
        <v>14</v>
      </c>
      <c r="B18" s="55" t="s">
        <v>79</v>
      </c>
      <c r="C18" s="54" t="s">
        <v>78</v>
      </c>
      <c r="D18" s="42"/>
      <c r="E18" s="44"/>
      <c r="F18" s="44"/>
      <c r="G18" s="44"/>
      <c r="H18" s="42">
        <f t="shared" si="0"/>
        <v>0</v>
      </c>
      <c r="I18" s="54"/>
      <c r="J18" s="54"/>
      <c r="K18" s="54"/>
      <c r="L18" s="54"/>
      <c r="M18" s="54"/>
      <c r="N18" s="54"/>
      <c r="O18" s="54"/>
    </row>
    <row r="19" spans="1:15" ht="24" customHeight="1">
      <c r="A19" s="42">
        <v>15</v>
      </c>
      <c r="B19" s="43" t="s">
        <v>80</v>
      </c>
      <c r="C19" s="54" t="s">
        <v>65</v>
      </c>
      <c r="D19" s="44"/>
      <c r="E19" s="44"/>
      <c r="F19" s="44"/>
      <c r="G19" s="44"/>
      <c r="H19" s="42">
        <f t="shared" si="0"/>
        <v>0</v>
      </c>
      <c r="I19" s="54"/>
      <c r="J19" s="54"/>
      <c r="K19" s="54"/>
      <c r="L19" s="54"/>
      <c r="M19" s="54"/>
      <c r="N19" s="54"/>
      <c r="O19" s="54"/>
    </row>
    <row r="20" spans="1:15" ht="24" customHeight="1">
      <c r="A20" s="42">
        <v>16</v>
      </c>
      <c r="B20" s="43"/>
      <c r="C20" s="54"/>
      <c r="D20" s="42"/>
      <c r="E20" s="56"/>
      <c r="F20" s="56"/>
      <c r="G20" s="56"/>
      <c r="H20" s="54"/>
      <c r="I20" s="47" t="s">
        <v>81</v>
      </c>
      <c r="J20" s="49"/>
      <c r="K20" s="42">
        <v>1</v>
      </c>
      <c r="L20" s="54"/>
      <c r="M20" s="58"/>
      <c r="N20" s="59"/>
      <c r="O20" s="42">
        <f>ROUND(ROUND(M20,0)+ROUND(N20,0),0)</f>
        <v>0</v>
      </c>
    </row>
    <row r="21" spans="1:15" ht="24" customHeight="1">
      <c r="A21" s="47" t="s">
        <v>38</v>
      </c>
      <c r="B21" s="48"/>
      <c r="C21" s="48"/>
      <c r="D21" s="48"/>
      <c r="E21" s="48"/>
      <c r="F21" s="42">
        <f>ROUND(ROUND(F5,0)+ROUND(F6,0)+ROUND(F7,0)+ROUND(F8,0)+ROUND(F9,0)+ROUND(F10,0)+ROUND(F11,0)+ROUND(F12,0)+ROUND(F13,0)+ROUND(F14,0)+ROUND(F15,0)+ROUND(F16,0)+ROUND(F17,0)+ROUND(F18,0)+ROUND(F19,0)+ROUND(F20,0),0)</f>
        <v>0</v>
      </c>
      <c r="G21" s="42">
        <f>ROUND(ROUND(G5,0)+ROUND(G6,0)+ROUND(G7,0)+ROUND(G8,0)+ROUND(G9,0)+ROUND(G10,0)+ROUND(G11,0)+ROUND(G12,0)+ROUND(G13,0)+ROUND(G14,0)+ROUND(G15,0)+ROUND(G16,0)+ROUND(G17,0)+ROUND(G18,0)+ROUND(G19,0)+ROUND(G20,0),0)</f>
        <v>0</v>
      </c>
      <c r="H21" s="42">
        <f>ROUND(ROUND(H5,0)+ROUND(H6,0)+ROUND(H7,0)+ROUND(H8,0)+ROUND(H9,0)+ROUND(H10,0)+ROUND(H11,0)+ROUND(H12,0)+ROUND(H13,0)+ROUND(H14,0)+ROUND(H15,0)+ROUND(H16,0)+ROUND(H17,0)+ROUND(H18,0)+ROUND(H19,0)+ROUND(H20,0),0)</f>
        <v>0</v>
      </c>
      <c r="I21" s="47" t="s">
        <v>38</v>
      </c>
      <c r="J21" s="48"/>
      <c r="K21" s="48"/>
      <c r="L21" s="48"/>
      <c r="M21" s="42">
        <f>ROUND(ROUND(M5,0)+ROUND(M6,0)+ROUND(M7,0)+ROUND(M8,0)+ROUND(M9,0)+ROUND(M10,0)+ROUND(M11,0)+ROUND(M12,0)+ROUND(M13,0)+ROUND(M14,0)+ROUND(M15,0)+ROUND(M16,0)+ROUND(M17,0)+ROUND(M18,0)+ROUND(M19,0)+ROUND(M20,0),0)</f>
        <v>0</v>
      </c>
      <c r="N21" s="42">
        <f>ROUND(ROUND(N5,0)+ROUND(N6,0)+ROUND(N7,0)+ROUND(N8,0)+ROUND(N9,0)+ROUND(N10,0)+ROUND(N11,0)+ROUND(N12,0)+ROUND(N13,0)+ROUND(N14,0)+ROUND(N15,0)+ROUND(N16,0)+ROUND(N17,0)+ROUND(N18,0)+ROUND(N19,0)+ROUND(N20,0),0)</f>
        <v>0</v>
      </c>
      <c r="O21" s="42">
        <f>ROUND(ROUND(O5,0)+ROUND(O6,0)+ROUND(O7,0)+ROUND(O8,0)+ROUND(O9,0)+ROUND(O10,0)+ROUND(O11,0)+ROUND(O12,0)+ROUND(O13,0)+ROUND(O14,0)+ROUND(O15,0)+ROUND(O16,0)+ROUND(O17,0)+ROUND(O18,0)+ROUND(O19,0)+ROUND(O20,0),0)</f>
        <v>0</v>
      </c>
    </row>
    <row r="22" spans="1:15" ht="24" customHeight="1">
      <c r="A22" s="57" t="s">
        <v>82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</row>
  </sheetData>
  <sheetProtection/>
  <mergeCells count="9">
    <mergeCell ref="A1:O1"/>
    <mergeCell ref="A2:O2"/>
    <mergeCell ref="B3:H3"/>
    <mergeCell ref="I3:O3"/>
    <mergeCell ref="I20:J20"/>
    <mergeCell ref="A21:E21"/>
    <mergeCell ref="I21:L21"/>
    <mergeCell ref="A22:O22"/>
    <mergeCell ref="A3:A4"/>
  </mergeCells>
  <printOptions/>
  <pageMargins left="0.4724409448818898" right="0.3937007874015748" top="0.3937007874015748" bottom="0.3937007874015748" header="0.31496062992125984" footer="0.31496062992125984"/>
  <pageSetup horizontalDpi="1200" verticalDpi="1200" orientation="landscape" paperSize="9" scale="94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L20"/>
  <sheetViews>
    <sheetView view="pageBreakPreview" zoomScale="130" zoomScaleSheetLayoutView="130" workbookViewId="0" topLeftCell="A1">
      <selection activeCell="A3" sqref="A3:L3"/>
    </sheetView>
  </sheetViews>
  <sheetFormatPr defaultColWidth="8.75390625" defaultRowHeight="14.25"/>
  <cols>
    <col min="1" max="12" width="9.75390625" style="31" customWidth="1"/>
    <col min="13" max="16384" width="8.75390625" style="31" customWidth="1"/>
  </cols>
  <sheetData>
    <row r="1" spans="1:12" ht="35.25" customHeight="1">
      <c r="A1" s="32" t="s">
        <v>83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14.25">
      <c r="A2" s="33" t="str">
        <f>'表1'!A2</f>
        <v>标段名称：S541郑州南四环至G343连接线新建工程（南四环-G310段）施工监理                               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ht="14.25">
      <c r="A3" s="34" t="s">
        <v>28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2" ht="22.5">
      <c r="A4" s="35"/>
      <c r="B4" s="35"/>
      <c r="C4" s="35"/>
      <c r="D4" s="35"/>
      <c r="E4" s="35"/>
      <c r="F4" s="35"/>
      <c r="G4" s="51"/>
      <c r="H4" s="35"/>
      <c r="I4" s="35"/>
      <c r="J4" s="35"/>
      <c r="K4" s="35"/>
      <c r="L4" s="35"/>
    </row>
    <row r="5" spans="1:12" ht="22.5">
      <c r="A5" s="35"/>
      <c r="B5" s="35"/>
      <c r="C5" s="35"/>
      <c r="D5" s="35"/>
      <c r="E5" s="35"/>
      <c r="F5" s="35"/>
      <c r="G5" s="51"/>
      <c r="H5" s="35"/>
      <c r="I5" s="35"/>
      <c r="J5" s="35"/>
      <c r="K5" s="35"/>
      <c r="L5" s="35"/>
    </row>
    <row r="6" spans="1:12" ht="22.5">
      <c r="A6" s="35"/>
      <c r="B6" s="35"/>
      <c r="C6" s="35"/>
      <c r="D6" s="35"/>
      <c r="E6" s="35"/>
      <c r="F6" s="52"/>
      <c r="G6" s="51"/>
      <c r="H6" s="35"/>
      <c r="I6" s="35"/>
      <c r="J6" s="35"/>
      <c r="K6" s="35"/>
      <c r="L6" s="35"/>
    </row>
    <row r="7" spans="1:12" ht="22.5">
      <c r="A7" s="35"/>
      <c r="B7" s="35"/>
      <c r="C7" s="35"/>
      <c r="D7" s="35"/>
      <c r="E7" s="35"/>
      <c r="F7" s="35"/>
      <c r="G7" s="51"/>
      <c r="H7" s="35"/>
      <c r="I7" s="35"/>
      <c r="J7" s="35"/>
      <c r="K7" s="35"/>
      <c r="L7" s="35"/>
    </row>
    <row r="8" spans="1:12" ht="22.5">
      <c r="A8" s="35"/>
      <c r="B8" s="35"/>
      <c r="C8" s="35"/>
      <c r="D8" s="35"/>
      <c r="E8" s="35"/>
      <c r="F8" s="35"/>
      <c r="G8" s="51"/>
      <c r="H8" s="35"/>
      <c r="I8" s="35"/>
      <c r="J8" s="35"/>
      <c r="K8" s="35"/>
      <c r="L8" s="35"/>
    </row>
    <row r="9" spans="1:12" ht="22.5">
      <c r="A9" s="35"/>
      <c r="B9" s="35"/>
      <c r="C9" s="35"/>
      <c r="D9" s="35"/>
      <c r="E9" s="35"/>
      <c r="F9" s="35"/>
      <c r="G9" s="51"/>
      <c r="H9" s="35"/>
      <c r="I9" s="35"/>
      <c r="J9" s="35"/>
      <c r="K9" s="35"/>
      <c r="L9" s="35"/>
    </row>
    <row r="10" spans="1:12" ht="22.5">
      <c r="A10" s="35"/>
      <c r="B10" s="35"/>
      <c r="C10" s="35"/>
      <c r="D10" s="35"/>
      <c r="E10" s="35"/>
      <c r="F10" s="35"/>
      <c r="G10" s="51"/>
      <c r="H10" s="35"/>
      <c r="I10" s="35"/>
      <c r="J10" s="35"/>
      <c r="K10" s="35"/>
      <c r="L10" s="35"/>
    </row>
    <row r="11" spans="1:12" ht="22.5">
      <c r="A11" s="35"/>
      <c r="B11" s="35"/>
      <c r="C11" s="35"/>
      <c r="D11" s="35"/>
      <c r="E11" s="35"/>
      <c r="F11" s="35"/>
      <c r="G11" s="51"/>
      <c r="H11" s="35"/>
      <c r="I11" s="35"/>
      <c r="J11" s="35"/>
      <c r="K11" s="35"/>
      <c r="L11" s="35"/>
    </row>
    <row r="12" spans="1:12" ht="22.5">
      <c r="A12" s="35"/>
      <c r="B12" s="35"/>
      <c r="C12" s="35"/>
      <c r="D12" s="35"/>
      <c r="E12" s="35"/>
      <c r="F12" s="35"/>
      <c r="G12" s="51"/>
      <c r="H12" s="35"/>
      <c r="I12" s="35"/>
      <c r="J12" s="35"/>
      <c r="K12" s="35"/>
      <c r="L12" s="35"/>
    </row>
    <row r="13" spans="1:12" ht="22.5">
      <c r="A13" s="35"/>
      <c r="B13" s="35"/>
      <c r="C13" s="35"/>
      <c r="D13" s="35"/>
      <c r="E13" s="35"/>
      <c r="F13" s="35"/>
      <c r="G13" s="51"/>
      <c r="H13" s="35"/>
      <c r="I13" s="35"/>
      <c r="J13" s="35"/>
      <c r="K13" s="35"/>
      <c r="L13" s="35"/>
    </row>
    <row r="14" spans="1:12" ht="22.5">
      <c r="A14" s="35"/>
      <c r="B14" s="35"/>
      <c r="C14" s="35"/>
      <c r="D14" s="35"/>
      <c r="E14" s="35"/>
      <c r="F14" s="35"/>
      <c r="G14" s="51"/>
      <c r="H14" s="35"/>
      <c r="I14" s="35"/>
      <c r="J14" s="35"/>
      <c r="K14" s="35"/>
      <c r="L14" s="35"/>
    </row>
    <row r="15" spans="1:12" ht="22.5">
      <c r="A15" s="35"/>
      <c r="B15" s="35"/>
      <c r="C15" s="35"/>
      <c r="D15" s="35"/>
      <c r="E15" s="35"/>
      <c r="F15" s="35"/>
      <c r="G15" s="51"/>
      <c r="H15" s="35"/>
      <c r="I15" s="35"/>
      <c r="J15" s="35"/>
      <c r="K15" s="35"/>
      <c r="L15" s="35"/>
    </row>
    <row r="16" spans="1:12" ht="22.5">
      <c r="A16" s="35"/>
      <c r="B16" s="35"/>
      <c r="C16" s="35"/>
      <c r="D16" s="35"/>
      <c r="E16" s="35"/>
      <c r="F16" s="35"/>
      <c r="G16" s="51"/>
      <c r="H16" s="35"/>
      <c r="I16" s="35"/>
      <c r="J16" s="35"/>
      <c r="K16" s="35"/>
      <c r="L16" s="35"/>
    </row>
    <row r="17" spans="1:12" ht="22.5">
      <c r="A17" s="35"/>
      <c r="B17" s="35"/>
      <c r="C17" s="35"/>
      <c r="D17" s="35"/>
      <c r="E17" s="35"/>
      <c r="F17" s="35"/>
      <c r="G17" s="51"/>
      <c r="H17" s="35"/>
      <c r="I17" s="35"/>
      <c r="J17" s="35"/>
      <c r="K17" s="35"/>
      <c r="L17" s="35"/>
    </row>
    <row r="18" spans="1:12" ht="22.5">
      <c r="A18" s="35"/>
      <c r="B18" s="35"/>
      <c r="C18" s="35"/>
      <c r="D18" s="35"/>
      <c r="E18" s="35"/>
      <c r="F18" s="35"/>
      <c r="G18" s="51"/>
      <c r="H18" s="35"/>
      <c r="I18" s="35"/>
      <c r="J18" s="35"/>
      <c r="K18" s="35"/>
      <c r="L18" s="35"/>
    </row>
    <row r="19" spans="1:12" ht="22.5">
      <c r="A19" s="35"/>
      <c r="B19" s="35"/>
      <c r="C19" s="35"/>
      <c r="D19" s="35"/>
      <c r="E19" s="35"/>
      <c r="F19" s="35"/>
      <c r="G19" s="51"/>
      <c r="H19" s="35"/>
      <c r="I19" s="35"/>
      <c r="J19" s="35"/>
      <c r="K19" s="35"/>
      <c r="L19" s="35"/>
    </row>
    <row r="20" spans="1:12" ht="22.5">
      <c r="A20" s="35"/>
      <c r="B20" s="35"/>
      <c r="C20" s="35"/>
      <c r="D20" s="35"/>
      <c r="E20" s="35"/>
      <c r="F20" s="35"/>
      <c r="G20" s="51"/>
      <c r="H20" s="35"/>
      <c r="I20" s="35"/>
      <c r="J20" s="35"/>
      <c r="K20" s="35"/>
      <c r="L20" s="35"/>
    </row>
  </sheetData>
  <sheetProtection/>
  <mergeCells count="3">
    <mergeCell ref="A1:L1"/>
    <mergeCell ref="A2:L2"/>
    <mergeCell ref="A3:L3"/>
  </mergeCells>
  <printOptions/>
  <pageMargins left="0.9842519685039371" right="0.7480314960629921" top="0.7480314960629921" bottom="0.7480314960629921" header="0.31496062992125984" footer="0.31496062992125984"/>
  <pageSetup horizontalDpi="1200" verticalDpi="1200" orientation="landscape" paperSize="9" scale="94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M19"/>
  <sheetViews>
    <sheetView showZeros="0" zoomScaleSheetLayoutView="115" workbookViewId="0" topLeftCell="A1">
      <selection activeCell="E15" sqref="E15"/>
    </sheetView>
  </sheetViews>
  <sheetFormatPr defaultColWidth="8.75390625" defaultRowHeight="14.25"/>
  <cols>
    <col min="1" max="1" width="6.875" style="36" customWidth="1"/>
    <col min="2" max="2" width="14.125" style="36" customWidth="1"/>
    <col min="3" max="13" width="9.25390625" style="36" customWidth="1"/>
    <col min="14" max="16384" width="8.75390625" style="36" customWidth="1"/>
  </cols>
  <sheetData>
    <row r="1" spans="1:13" ht="39" customHeight="1">
      <c r="A1" s="37" t="s">
        <v>84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24.75" customHeight="1">
      <c r="A2" s="38" t="str">
        <f>'表1'!A2</f>
        <v>标段名称：S541郑州南四环至G343连接线新建工程（南四环-G310段）施工监理                               </v>
      </c>
      <c r="B2" s="38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ht="24.75" customHeight="1">
      <c r="A3" s="40" t="s">
        <v>19</v>
      </c>
      <c r="B3" s="41" t="s">
        <v>4</v>
      </c>
      <c r="C3" s="41"/>
      <c r="D3" s="41"/>
      <c r="E3" s="41"/>
      <c r="F3" s="41"/>
      <c r="G3" s="41"/>
      <c r="H3" s="41" t="s">
        <v>5</v>
      </c>
      <c r="I3" s="41"/>
      <c r="J3" s="41"/>
      <c r="K3" s="41"/>
      <c r="L3" s="41"/>
      <c r="M3" s="41"/>
    </row>
    <row r="4" spans="1:13" ht="34.5" customHeight="1">
      <c r="A4" s="40"/>
      <c r="B4" s="40" t="s">
        <v>43</v>
      </c>
      <c r="C4" s="40" t="s">
        <v>33</v>
      </c>
      <c r="D4" s="40" t="s">
        <v>34</v>
      </c>
      <c r="E4" s="40" t="s">
        <v>47</v>
      </c>
      <c r="F4" s="40" t="s">
        <v>85</v>
      </c>
      <c r="G4" s="40" t="s">
        <v>86</v>
      </c>
      <c r="H4" s="40" t="s">
        <v>43</v>
      </c>
      <c r="I4" s="40" t="s">
        <v>33</v>
      </c>
      <c r="J4" s="40" t="s">
        <v>34</v>
      </c>
      <c r="K4" s="40" t="s">
        <v>47</v>
      </c>
      <c r="L4" s="40" t="s">
        <v>85</v>
      </c>
      <c r="M4" s="40" t="s">
        <v>86</v>
      </c>
    </row>
    <row r="5" spans="1:13" ht="24.75" customHeight="1">
      <c r="A5" s="42">
        <v>1</v>
      </c>
      <c r="B5" s="43"/>
      <c r="C5" s="44"/>
      <c r="D5" s="44"/>
      <c r="E5" s="44"/>
      <c r="F5" s="44"/>
      <c r="G5" s="42">
        <f>ROUND(ROUND(E5,0)+ROUND(F5,0),0)</f>
        <v>0</v>
      </c>
      <c r="H5" s="40"/>
      <c r="I5" s="44"/>
      <c r="J5" s="44"/>
      <c r="K5" s="44"/>
      <c r="L5" s="44"/>
      <c r="M5" s="42">
        <f>ROUND(ROUND(K5,0)+ROUND(L5,0),0)</f>
        <v>0</v>
      </c>
    </row>
    <row r="6" spans="1:13" ht="24.75" customHeight="1">
      <c r="A6" s="42">
        <v>2</v>
      </c>
      <c r="B6" s="43"/>
      <c r="C6" s="45"/>
      <c r="D6" s="45"/>
      <c r="E6" s="45"/>
      <c r="F6" s="45"/>
      <c r="G6" s="42">
        <f aca="true" t="shared" si="0" ref="G6:G14">ROUND(ROUND(E6,0)+ROUND(F6,0),0)</f>
        <v>0</v>
      </c>
      <c r="H6" s="40"/>
      <c r="I6" s="45"/>
      <c r="J6" s="45"/>
      <c r="K6" s="45"/>
      <c r="L6" s="45"/>
      <c r="M6" s="42">
        <f aca="true" t="shared" si="1" ref="M6:M14">ROUND(ROUND(K6,0)+ROUND(L6,0),0)</f>
        <v>0</v>
      </c>
    </row>
    <row r="7" spans="1:13" ht="24.75" customHeight="1">
      <c r="A7" s="42">
        <v>3</v>
      </c>
      <c r="B7" s="43"/>
      <c r="C7" s="45"/>
      <c r="D7" s="45"/>
      <c r="E7" s="45"/>
      <c r="F7" s="45"/>
      <c r="G7" s="42">
        <f t="shared" si="0"/>
        <v>0</v>
      </c>
      <c r="H7" s="40"/>
      <c r="I7" s="45"/>
      <c r="J7" s="45"/>
      <c r="K7" s="45"/>
      <c r="L7" s="45"/>
      <c r="M7" s="42">
        <f t="shared" si="1"/>
        <v>0</v>
      </c>
    </row>
    <row r="8" spans="1:13" ht="24.75" customHeight="1">
      <c r="A8" s="42">
        <v>4</v>
      </c>
      <c r="B8" s="43"/>
      <c r="C8" s="45"/>
      <c r="D8" s="45"/>
      <c r="E8" s="45"/>
      <c r="F8" s="45"/>
      <c r="G8" s="42">
        <f t="shared" si="0"/>
        <v>0</v>
      </c>
      <c r="H8" s="40"/>
      <c r="I8" s="45"/>
      <c r="J8" s="45"/>
      <c r="K8" s="45"/>
      <c r="L8" s="45"/>
      <c r="M8" s="42">
        <f t="shared" si="1"/>
        <v>0</v>
      </c>
    </row>
    <row r="9" spans="1:13" ht="24.75" customHeight="1">
      <c r="A9" s="42">
        <v>5</v>
      </c>
      <c r="B9" s="43"/>
      <c r="C9" s="45"/>
      <c r="D9" s="45"/>
      <c r="E9" s="45"/>
      <c r="F9" s="45"/>
      <c r="G9" s="42">
        <f t="shared" si="0"/>
        <v>0</v>
      </c>
      <c r="H9" s="40"/>
      <c r="I9" s="45"/>
      <c r="J9" s="45"/>
      <c r="K9" s="45"/>
      <c r="L9" s="45"/>
      <c r="M9" s="42">
        <f t="shared" si="1"/>
        <v>0</v>
      </c>
    </row>
    <row r="10" spans="1:13" ht="24.75" customHeight="1">
      <c r="A10" s="42">
        <v>6</v>
      </c>
      <c r="B10" s="43"/>
      <c r="C10" s="45"/>
      <c r="D10" s="45"/>
      <c r="E10" s="45"/>
      <c r="F10" s="45"/>
      <c r="G10" s="42">
        <f t="shared" si="0"/>
        <v>0</v>
      </c>
      <c r="H10" s="40"/>
      <c r="I10" s="45"/>
      <c r="J10" s="45"/>
      <c r="K10" s="45"/>
      <c r="L10" s="45"/>
      <c r="M10" s="42">
        <f t="shared" si="1"/>
        <v>0</v>
      </c>
    </row>
    <row r="11" spans="1:13" ht="24.75" customHeight="1">
      <c r="A11" s="42">
        <v>7</v>
      </c>
      <c r="B11" s="43"/>
      <c r="C11" s="45"/>
      <c r="D11" s="45"/>
      <c r="E11" s="45"/>
      <c r="F11" s="45"/>
      <c r="G11" s="42">
        <f t="shared" si="0"/>
        <v>0</v>
      </c>
      <c r="H11" s="40"/>
      <c r="I11" s="45"/>
      <c r="J11" s="45"/>
      <c r="K11" s="45"/>
      <c r="L11" s="45"/>
      <c r="M11" s="42">
        <f t="shared" si="1"/>
        <v>0</v>
      </c>
    </row>
    <row r="12" spans="1:13" ht="24.75" customHeight="1">
      <c r="A12" s="42">
        <v>8</v>
      </c>
      <c r="B12" s="43"/>
      <c r="C12" s="45"/>
      <c r="D12" s="45"/>
      <c r="E12" s="45"/>
      <c r="F12" s="45"/>
      <c r="G12" s="42">
        <f t="shared" si="0"/>
        <v>0</v>
      </c>
      <c r="H12" s="40"/>
      <c r="I12" s="45"/>
      <c r="J12" s="45"/>
      <c r="K12" s="45"/>
      <c r="L12" s="45"/>
      <c r="M12" s="42">
        <f t="shared" si="1"/>
        <v>0</v>
      </c>
    </row>
    <row r="13" spans="1:13" ht="24.75" customHeight="1">
      <c r="A13" s="42">
        <v>9</v>
      </c>
      <c r="B13" s="43"/>
      <c r="C13" s="45"/>
      <c r="D13" s="45"/>
      <c r="E13" s="45"/>
      <c r="F13" s="45"/>
      <c r="G13" s="42">
        <f t="shared" si="0"/>
        <v>0</v>
      </c>
      <c r="H13" s="40"/>
      <c r="I13" s="45"/>
      <c r="J13" s="45"/>
      <c r="K13" s="45"/>
      <c r="L13" s="45"/>
      <c r="M13" s="42">
        <f t="shared" si="1"/>
        <v>0</v>
      </c>
    </row>
    <row r="14" spans="1:13" ht="24.75" customHeight="1">
      <c r="A14" s="46" t="s">
        <v>87</v>
      </c>
      <c r="B14" s="43"/>
      <c r="C14" s="45"/>
      <c r="D14" s="45"/>
      <c r="E14" s="45"/>
      <c r="F14" s="45"/>
      <c r="G14" s="42">
        <f t="shared" si="0"/>
        <v>0</v>
      </c>
      <c r="H14" s="40"/>
      <c r="I14" s="45"/>
      <c r="J14" s="45"/>
      <c r="K14" s="45"/>
      <c r="L14" s="45"/>
      <c r="M14" s="42">
        <f t="shared" si="1"/>
        <v>0</v>
      </c>
    </row>
    <row r="15" spans="1:13" ht="24.75" customHeight="1">
      <c r="A15" s="47" t="s">
        <v>38</v>
      </c>
      <c r="B15" s="48"/>
      <c r="C15" s="48"/>
      <c r="D15" s="49"/>
      <c r="E15" s="42"/>
      <c r="F15" s="42"/>
      <c r="G15" s="42">
        <f>ROUND(ROUND(G5,0)+ROUND(G6,0)+ROUND(G7,0)+ROUND(G8,0)+ROUND(G9,0)+ROUND(G10,0)+ROUND(G11,0)+ROUND(G12,0)+ROUND(G13,0)+ROUND(G14,0),0)</f>
        <v>0</v>
      </c>
      <c r="H15" s="47" t="s">
        <v>38</v>
      </c>
      <c r="I15" s="48"/>
      <c r="J15" s="49"/>
      <c r="K15" s="42"/>
      <c r="L15" s="42"/>
      <c r="M15" s="42">
        <f>ROUND(ROUND(M5,0)+ROUND(M6,0)+ROUND(M7,0)+ROUND(M8,0)+ROUND(M9,0)+ROUND(M10,0)+ROUND(M11,0)+ROUND(M12,0)+ROUND(M13,0)+ROUND(M14,0),0)</f>
        <v>0</v>
      </c>
    </row>
    <row r="16" spans="1:7" ht="11.25" customHeight="1">
      <c r="A16" s="50"/>
      <c r="B16" s="50"/>
      <c r="C16" s="50"/>
      <c r="D16" s="50"/>
      <c r="E16" s="50"/>
      <c r="F16" s="50"/>
      <c r="G16" s="50"/>
    </row>
    <row r="17" spans="1:7" ht="11.25" customHeight="1">
      <c r="A17" s="50"/>
      <c r="B17" s="50"/>
      <c r="C17" s="50"/>
      <c r="D17" s="50"/>
      <c r="E17" s="50"/>
      <c r="F17" s="50"/>
      <c r="G17" s="50"/>
    </row>
    <row r="18" spans="1:7" ht="11.25" customHeight="1">
      <c r="A18" s="50"/>
      <c r="B18" s="50"/>
      <c r="C18" s="50"/>
      <c r="D18" s="50"/>
      <c r="E18" s="50"/>
      <c r="F18" s="50"/>
      <c r="G18" s="50"/>
    </row>
    <row r="19" spans="1:7" ht="11.25" customHeight="1">
      <c r="A19" s="50"/>
      <c r="B19" s="50"/>
      <c r="C19" s="50"/>
      <c r="D19" s="50"/>
      <c r="E19" s="50"/>
      <c r="F19" s="50"/>
      <c r="G19" s="50"/>
    </row>
  </sheetData>
  <sheetProtection/>
  <mergeCells count="7">
    <mergeCell ref="A1:M1"/>
    <mergeCell ref="A2:M2"/>
    <mergeCell ref="B3:G3"/>
    <mergeCell ref="H3:M3"/>
    <mergeCell ref="A15:D15"/>
    <mergeCell ref="H15:J15"/>
    <mergeCell ref="A3:A4"/>
  </mergeCells>
  <printOptions/>
  <pageMargins left="0.7" right="0.7" top="0.75" bottom="0.75" header="0.3" footer="0.3"/>
  <pageSetup horizontalDpi="300" verticalDpi="3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31"/>
  <sheetViews>
    <sheetView view="pageBreakPreview" zoomScale="115" zoomScaleSheetLayoutView="115" workbookViewId="0" topLeftCell="A1">
      <selection activeCell="G18" sqref="G18"/>
    </sheetView>
  </sheetViews>
  <sheetFormatPr defaultColWidth="8.75390625" defaultRowHeight="14.25"/>
  <cols>
    <col min="1" max="16384" width="8.75390625" style="31" customWidth="1"/>
  </cols>
  <sheetData>
    <row r="1" spans="1:13" ht="18.75">
      <c r="A1" s="32" t="s">
        <v>88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14.25">
      <c r="A2" s="33" t="str">
        <f>'表1'!A2</f>
        <v>标段名称：S541郑州南四环至G343连接线新建工程（南四环-G310段）施工监理                               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ht="14.25">
      <c r="A3" s="34" t="s">
        <v>28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spans="1:13" ht="14.2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3" ht="14.25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</row>
    <row r="6" spans="1:13" ht="14.25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</row>
    <row r="7" spans="1:13" ht="14.25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</row>
    <row r="8" spans="1:13" ht="14.25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</row>
    <row r="9" spans="1:13" ht="14.25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</row>
    <row r="10" spans="1:13" ht="14.25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</row>
    <row r="11" spans="1:13" ht="14.25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</row>
    <row r="12" spans="1:13" ht="14.25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</row>
    <row r="13" spans="1:13" ht="14.25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</row>
    <row r="14" spans="1:13" ht="14.25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</row>
    <row r="15" spans="1:13" ht="14.25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</row>
    <row r="16" spans="1:13" ht="14.25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</row>
    <row r="17" spans="1:13" ht="14.25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</row>
    <row r="18" spans="1:13" ht="14.25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</row>
    <row r="19" spans="1:13" ht="14.25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</row>
    <row r="20" spans="1:13" ht="14.25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</row>
    <row r="21" spans="1:13" ht="14.25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</row>
    <row r="22" spans="1:13" ht="14.25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</row>
    <row r="23" spans="1:13" ht="14.25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</row>
    <row r="24" spans="1:13" ht="14.25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</row>
    <row r="25" spans="1:13" ht="14.25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</row>
    <row r="26" spans="1:13" ht="14.25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</row>
    <row r="27" spans="1:13" ht="14.25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</row>
    <row r="28" spans="1:13" ht="14.25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</row>
    <row r="29" spans="1:13" ht="14.25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</row>
    <row r="30" spans="1:13" ht="14.25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</row>
    <row r="31" spans="1:13" ht="14.25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1200" verticalDpi="12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X21"/>
  <sheetViews>
    <sheetView showZeros="0" view="pageBreakPreview" zoomScale="115" zoomScaleSheetLayoutView="115" workbookViewId="0" topLeftCell="A1">
      <selection activeCell="B5" sqref="B5"/>
    </sheetView>
  </sheetViews>
  <sheetFormatPr defaultColWidth="8.75390625" defaultRowHeight="14.25"/>
  <cols>
    <col min="1" max="1" width="3.75390625" style="0" customWidth="1"/>
    <col min="2" max="2" width="11.375" style="0" customWidth="1"/>
    <col min="3" max="3" width="4.25390625" style="0" customWidth="1"/>
    <col min="4" max="4" width="5.625" style="0" customWidth="1"/>
    <col min="5" max="24" width="4.625" style="0" customWidth="1"/>
  </cols>
  <sheetData>
    <row r="1" spans="1:24" ht="36" customHeight="1">
      <c r="A1" s="11" t="s">
        <v>89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</row>
    <row r="2" spans="1:24" ht="14.25">
      <c r="A2" s="12" t="str">
        <f>'表1'!A2</f>
        <v>标段名称：S541郑州南四环至G343连接线新建工程（南四环-G310段）施工监理                               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</row>
    <row r="3" spans="1:24" ht="17.25" customHeight="1">
      <c r="A3" s="13" t="s">
        <v>19</v>
      </c>
      <c r="B3" s="14" t="s">
        <v>20</v>
      </c>
      <c r="C3" s="15" t="s">
        <v>90</v>
      </c>
      <c r="D3" s="13" t="s">
        <v>91</v>
      </c>
      <c r="E3" s="14" t="s">
        <v>92</v>
      </c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3" t="s">
        <v>93</v>
      </c>
      <c r="X3" s="14" t="s">
        <v>94</v>
      </c>
    </row>
    <row r="4" spans="1:24" ht="17.25" customHeight="1">
      <c r="A4" s="13"/>
      <c r="B4" s="16"/>
      <c r="C4" s="17"/>
      <c r="D4" s="13"/>
      <c r="E4" s="18">
        <v>1</v>
      </c>
      <c r="F4" s="18">
        <v>2</v>
      </c>
      <c r="G4" s="18">
        <v>3</v>
      </c>
      <c r="H4" s="18">
        <v>4</v>
      </c>
      <c r="I4" s="18">
        <v>5</v>
      </c>
      <c r="J4" s="18">
        <v>6</v>
      </c>
      <c r="K4" s="18">
        <v>7</v>
      </c>
      <c r="L4" s="18">
        <v>8</v>
      </c>
      <c r="M4" s="18">
        <v>9</v>
      </c>
      <c r="N4" s="18">
        <v>10</v>
      </c>
      <c r="O4" s="18">
        <v>11</v>
      </c>
      <c r="P4" s="18">
        <v>12</v>
      </c>
      <c r="Q4" s="18">
        <v>13</v>
      </c>
      <c r="R4" s="18">
        <v>14</v>
      </c>
      <c r="S4" s="18">
        <v>15</v>
      </c>
      <c r="T4" s="18">
        <v>16</v>
      </c>
      <c r="U4" s="18">
        <v>17</v>
      </c>
      <c r="V4" s="18">
        <v>18</v>
      </c>
      <c r="W4" s="13"/>
      <c r="X4" s="14"/>
    </row>
    <row r="5" spans="1:24" ht="14.25">
      <c r="A5" s="19">
        <v>1</v>
      </c>
      <c r="B5" s="20" t="s">
        <v>54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9">
        <f>C5*D5</f>
        <v>0</v>
      </c>
      <c r="X5" s="30"/>
    </row>
    <row r="6" spans="1:24" s="10" customFormat="1" ht="14.25">
      <c r="A6" s="19">
        <v>2</v>
      </c>
      <c r="B6" s="20" t="s">
        <v>54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9">
        <f aca="true" t="shared" si="0" ref="W6:W20">C6*D6</f>
        <v>0</v>
      </c>
      <c r="X6" s="30"/>
    </row>
    <row r="7" spans="1:24" s="10" customFormat="1" ht="14.25">
      <c r="A7" s="19">
        <v>3</v>
      </c>
      <c r="B7" s="22" t="s">
        <v>54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9">
        <f t="shared" si="0"/>
        <v>0</v>
      </c>
      <c r="X7" s="30"/>
    </row>
    <row r="8" spans="1:24" s="10" customFormat="1" ht="14.25">
      <c r="A8" s="19">
        <v>4</v>
      </c>
      <c r="B8" s="20" t="s">
        <v>54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9">
        <f t="shared" si="0"/>
        <v>0</v>
      </c>
      <c r="X8" s="30"/>
    </row>
    <row r="9" spans="1:24" s="10" customFormat="1" ht="14.25">
      <c r="A9" s="19">
        <v>5</v>
      </c>
      <c r="B9" s="22" t="s">
        <v>54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9">
        <f t="shared" si="0"/>
        <v>0</v>
      </c>
      <c r="X9" s="30"/>
    </row>
    <row r="10" spans="1:24" s="10" customFormat="1" ht="14.25">
      <c r="A10" s="19">
        <v>6</v>
      </c>
      <c r="B10" s="20" t="s">
        <v>54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9">
        <f t="shared" si="0"/>
        <v>0</v>
      </c>
      <c r="X10" s="30"/>
    </row>
    <row r="11" spans="1:24" s="10" customFormat="1" ht="14.25">
      <c r="A11" s="19">
        <v>7</v>
      </c>
      <c r="B11" s="20" t="s">
        <v>54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9">
        <f t="shared" si="0"/>
        <v>0</v>
      </c>
      <c r="X11" s="30"/>
    </row>
    <row r="12" spans="1:24" s="10" customFormat="1" ht="14.25">
      <c r="A12" s="19">
        <v>8</v>
      </c>
      <c r="B12" s="22" t="s">
        <v>54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9">
        <f t="shared" si="0"/>
        <v>0</v>
      </c>
      <c r="X12" s="30"/>
    </row>
    <row r="13" spans="1:24" s="10" customFormat="1" ht="14.25">
      <c r="A13" s="19">
        <v>9</v>
      </c>
      <c r="B13" s="20" t="s">
        <v>54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9">
        <f t="shared" si="0"/>
        <v>0</v>
      </c>
      <c r="X13" s="30"/>
    </row>
    <row r="14" spans="1:24" s="10" customFormat="1" ht="14.25">
      <c r="A14" s="19">
        <v>10</v>
      </c>
      <c r="B14" s="22" t="s">
        <v>54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9">
        <f t="shared" si="0"/>
        <v>0</v>
      </c>
      <c r="X14" s="30"/>
    </row>
    <row r="15" spans="1:24" s="10" customFormat="1" ht="14.25">
      <c r="A15" s="19">
        <v>11</v>
      </c>
      <c r="B15" s="20" t="s">
        <v>54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9">
        <f t="shared" si="0"/>
        <v>0</v>
      </c>
      <c r="X15" s="30"/>
    </row>
    <row r="16" spans="1:24" s="10" customFormat="1" ht="14.25">
      <c r="A16" s="19">
        <v>12</v>
      </c>
      <c r="B16" s="20" t="s">
        <v>54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9">
        <f t="shared" si="0"/>
        <v>0</v>
      </c>
      <c r="X16" s="30"/>
    </row>
    <row r="17" spans="1:24" s="10" customFormat="1" ht="14.25">
      <c r="A17" s="19">
        <v>13</v>
      </c>
      <c r="B17" s="20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9">
        <f t="shared" si="0"/>
        <v>0</v>
      </c>
      <c r="X17" s="30"/>
    </row>
    <row r="18" spans="1:24" s="10" customFormat="1" ht="14.25">
      <c r="A18" s="19">
        <v>14</v>
      </c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9">
        <f t="shared" si="0"/>
        <v>0</v>
      </c>
      <c r="X18" s="30"/>
    </row>
    <row r="19" spans="1:24" s="10" customFormat="1" ht="14.25">
      <c r="A19" s="19">
        <v>15</v>
      </c>
      <c r="B19" s="20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9">
        <f t="shared" si="0"/>
        <v>0</v>
      </c>
      <c r="X19" s="30"/>
    </row>
    <row r="20" spans="1:24" ht="24.75" customHeight="1">
      <c r="A20" s="23" t="s">
        <v>95</v>
      </c>
      <c r="B20" s="24"/>
      <c r="C20" s="24"/>
      <c r="D20" s="25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9">
        <f t="shared" si="0"/>
        <v>0</v>
      </c>
      <c r="X20" s="30"/>
    </row>
    <row r="21" spans="1:24" ht="33" customHeight="1">
      <c r="A21" s="27" t="s">
        <v>96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</row>
  </sheetData>
  <sheetProtection/>
  <mergeCells count="11">
    <mergeCell ref="A1:X1"/>
    <mergeCell ref="A2:X2"/>
    <mergeCell ref="E3:V3"/>
    <mergeCell ref="A20:D20"/>
    <mergeCell ref="A21:X21"/>
    <mergeCell ref="A3:A4"/>
    <mergeCell ref="B3:B4"/>
    <mergeCell ref="C3:C4"/>
    <mergeCell ref="D3:D4"/>
    <mergeCell ref="W3:W4"/>
    <mergeCell ref="X3:X4"/>
  </mergeCells>
  <printOptions/>
  <pageMargins left="1.1023622047244095" right="0.3937007874015748" top="0.3937007874015748" bottom="0.3937007874015748" header="0.31496062992125984" footer="0.31496062992125984"/>
  <pageSetup horizontalDpi="1200" verticalDpi="12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24"/>
  <sheetViews>
    <sheetView view="pageBreakPreview" zoomScaleSheetLayoutView="100" workbookViewId="0" topLeftCell="A1">
      <selection activeCell="L21" sqref="L21"/>
    </sheetView>
  </sheetViews>
  <sheetFormatPr defaultColWidth="8.75390625" defaultRowHeight="14.25"/>
  <cols>
    <col min="1" max="1" width="14.75390625" style="0" customWidth="1"/>
    <col min="2" max="6" width="12.75390625" style="0" customWidth="1"/>
  </cols>
  <sheetData>
    <row r="1" spans="1:6" ht="27.75" customHeight="1">
      <c r="A1" s="1" t="s">
        <v>97</v>
      </c>
      <c r="B1" s="1"/>
      <c r="C1" s="1"/>
      <c r="D1" s="1"/>
      <c r="E1" s="1"/>
      <c r="F1" s="1"/>
    </row>
    <row r="2" spans="1:6" ht="18" customHeight="1">
      <c r="A2" s="2" t="str">
        <f>'表1'!A2</f>
        <v>标段名称：S541郑州南四环至G343连接线新建工程（南四环-G310段）施工监理                               </v>
      </c>
      <c r="B2" s="2"/>
      <c r="C2" s="2"/>
      <c r="D2" s="2"/>
      <c r="E2" s="2"/>
      <c r="F2" s="2"/>
    </row>
    <row r="3" spans="1:6" ht="24.75" customHeight="1">
      <c r="A3" s="3" t="s">
        <v>98</v>
      </c>
      <c r="B3" s="3" t="s">
        <v>99</v>
      </c>
      <c r="C3" s="3"/>
      <c r="D3" s="3"/>
      <c r="E3" s="3"/>
      <c r="F3" s="3"/>
    </row>
    <row r="4" spans="1:6" ht="24.75" customHeight="1">
      <c r="A4" s="4"/>
      <c r="B4" s="5" t="s">
        <v>100</v>
      </c>
      <c r="C4" s="5" t="s">
        <v>101</v>
      </c>
      <c r="D4" s="5" t="s">
        <v>102</v>
      </c>
      <c r="E4" s="5" t="s">
        <v>103</v>
      </c>
      <c r="F4" s="5" t="s">
        <v>104</v>
      </c>
    </row>
    <row r="5" spans="1:6" ht="24.75" customHeight="1">
      <c r="A5" s="6" t="s">
        <v>105</v>
      </c>
      <c r="B5" s="5"/>
      <c r="C5" s="5"/>
      <c r="D5" s="5"/>
      <c r="E5" s="5"/>
      <c r="F5" s="5"/>
    </row>
    <row r="6" spans="1:6" ht="24.75" customHeight="1">
      <c r="A6" s="6" t="s">
        <v>105</v>
      </c>
      <c r="B6" s="5"/>
      <c r="C6" s="5"/>
      <c r="D6" s="5"/>
      <c r="E6" s="5"/>
      <c r="F6" s="5"/>
    </row>
    <row r="7" spans="1:6" ht="24.75" customHeight="1">
      <c r="A7" s="6" t="s">
        <v>105</v>
      </c>
      <c r="B7" s="5"/>
      <c r="C7" s="5"/>
      <c r="D7" s="5"/>
      <c r="E7" s="5"/>
      <c r="F7" s="5"/>
    </row>
    <row r="8" spans="1:6" ht="24.75" customHeight="1">
      <c r="A8" s="6" t="s">
        <v>105</v>
      </c>
      <c r="B8" s="5"/>
      <c r="C8" s="5"/>
      <c r="D8" s="5"/>
      <c r="E8" s="5"/>
      <c r="F8" s="5"/>
    </row>
    <row r="9" spans="1:6" ht="24.75" customHeight="1">
      <c r="A9" s="6" t="s">
        <v>105</v>
      </c>
      <c r="B9" s="5"/>
      <c r="C9" s="5"/>
      <c r="D9" s="5"/>
      <c r="E9" s="5"/>
      <c r="F9" s="5"/>
    </row>
    <row r="10" spans="1:6" ht="24.75" customHeight="1">
      <c r="A10" s="6" t="s">
        <v>105</v>
      </c>
      <c r="B10" s="5"/>
      <c r="C10" s="5"/>
      <c r="D10" s="5"/>
      <c r="E10" s="5"/>
      <c r="F10" s="5"/>
    </row>
    <row r="11" spans="1:6" ht="24.75" customHeight="1">
      <c r="A11" s="6" t="s">
        <v>105</v>
      </c>
      <c r="B11" s="5"/>
      <c r="C11" s="5"/>
      <c r="D11" s="5"/>
      <c r="E11" s="5"/>
      <c r="F11" s="5"/>
    </row>
    <row r="12" spans="1:6" ht="24.75" customHeight="1">
      <c r="A12" s="6" t="s">
        <v>105</v>
      </c>
      <c r="B12" s="5"/>
      <c r="C12" s="5"/>
      <c r="D12" s="5"/>
      <c r="E12" s="5"/>
      <c r="F12" s="5"/>
    </row>
    <row r="13" spans="1:6" ht="24.75" customHeight="1">
      <c r="A13" s="6" t="s">
        <v>105</v>
      </c>
      <c r="B13" s="5"/>
      <c r="C13" s="5"/>
      <c r="D13" s="5"/>
      <c r="E13" s="5"/>
      <c r="F13" s="5"/>
    </row>
    <row r="14" spans="1:6" ht="24.75" customHeight="1">
      <c r="A14" s="6" t="s">
        <v>105</v>
      </c>
      <c r="B14" s="5"/>
      <c r="C14" s="5"/>
      <c r="D14" s="5"/>
      <c r="E14" s="5"/>
      <c r="F14" s="5"/>
    </row>
    <row r="15" spans="1:6" ht="24.75" customHeight="1">
      <c r="A15" s="6" t="s">
        <v>105</v>
      </c>
      <c r="B15" s="7"/>
      <c r="C15" s="7"/>
      <c r="D15" s="7"/>
      <c r="E15" s="7"/>
      <c r="F15" s="7"/>
    </row>
    <row r="16" spans="1:6" ht="24.75" customHeight="1">
      <c r="A16" s="6" t="s">
        <v>105</v>
      </c>
      <c r="B16" s="7"/>
      <c r="C16" s="7"/>
      <c r="D16" s="7"/>
      <c r="E16" s="7"/>
      <c r="F16" s="7"/>
    </row>
    <row r="17" spans="1:6" ht="24.75" customHeight="1">
      <c r="A17" s="6" t="s">
        <v>105</v>
      </c>
      <c r="B17" s="7"/>
      <c r="C17" s="7"/>
      <c r="D17" s="7"/>
      <c r="E17" s="7"/>
      <c r="F17" s="7"/>
    </row>
    <row r="18" spans="1:6" ht="24.75" customHeight="1">
      <c r="A18" s="6" t="s">
        <v>105</v>
      </c>
      <c r="B18" s="7"/>
      <c r="C18" s="7"/>
      <c r="D18" s="7"/>
      <c r="E18" s="7"/>
      <c r="F18" s="7"/>
    </row>
    <row r="19" spans="1:6" ht="24.75" customHeight="1">
      <c r="A19" s="6" t="s">
        <v>105</v>
      </c>
      <c r="B19" s="7"/>
      <c r="C19" s="7"/>
      <c r="D19" s="7"/>
      <c r="E19" s="7"/>
      <c r="F19" s="7"/>
    </row>
    <row r="20" spans="1:6" ht="24.75" customHeight="1">
      <c r="A20" s="6" t="s">
        <v>105</v>
      </c>
      <c r="B20" s="7"/>
      <c r="C20" s="7"/>
      <c r="D20" s="7"/>
      <c r="E20" s="7"/>
      <c r="F20" s="7"/>
    </row>
    <row r="21" spans="1:6" ht="24.75" customHeight="1">
      <c r="A21" s="6" t="s">
        <v>105</v>
      </c>
      <c r="B21" s="7"/>
      <c r="C21" s="7"/>
      <c r="D21" s="7"/>
      <c r="E21" s="7"/>
      <c r="F21" s="7"/>
    </row>
    <row r="22" spans="1:6" ht="24.75" customHeight="1">
      <c r="A22" s="6" t="s">
        <v>105</v>
      </c>
      <c r="B22" s="7"/>
      <c r="C22" s="7"/>
      <c r="D22" s="7"/>
      <c r="E22" s="7"/>
      <c r="F22" s="7"/>
    </row>
    <row r="23" spans="1:6" ht="24.75" customHeight="1">
      <c r="A23" s="8" t="s">
        <v>5</v>
      </c>
      <c r="B23" s="7"/>
      <c r="C23" s="7"/>
      <c r="D23" s="7"/>
      <c r="E23" s="7"/>
      <c r="F23" s="7"/>
    </row>
    <row r="24" spans="1:6" ht="24.75" customHeight="1">
      <c r="A24" s="9" t="s">
        <v>106</v>
      </c>
      <c r="B24" s="9"/>
      <c r="C24" s="9"/>
      <c r="D24" s="9"/>
      <c r="E24" s="9"/>
      <c r="F24" s="9"/>
    </row>
  </sheetData>
  <sheetProtection/>
  <mergeCells count="5">
    <mergeCell ref="A1:F1"/>
    <mergeCell ref="A2:F2"/>
    <mergeCell ref="B3:F3"/>
    <mergeCell ref="A24:F24"/>
    <mergeCell ref="A3:A4"/>
  </mergeCells>
  <printOptions/>
  <pageMargins left="0.7086614173228347" right="0.7086614173228347" top="0.5905511811023623" bottom="0.5905511811023623" header="0.31496062992125984" footer="0.31496062992125984"/>
  <pageSetup horizontalDpi="1200" verticalDpi="1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H17"/>
  <sheetViews>
    <sheetView showZeros="0" view="pageBreakPreview" zoomScaleSheetLayoutView="100" workbookViewId="0" topLeftCell="A1">
      <selection activeCell="C10" sqref="C10"/>
    </sheetView>
  </sheetViews>
  <sheetFormatPr defaultColWidth="8.75390625" defaultRowHeight="14.25"/>
  <cols>
    <col min="1" max="1" width="6.375" style="0" customWidth="1"/>
    <col min="2" max="2" width="17.875" style="0" customWidth="1"/>
    <col min="3" max="8" width="15.75390625" style="0" customWidth="1"/>
  </cols>
  <sheetData>
    <row r="1" spans="1:8" ht="36" customHeight="1">
      <c r="A1" s="78" t="s">
        <v>18</v>
      </c>
      <c r="B1" s="78"/>
      <c r="C1" s="78"/>
      <c r="D1" s="78"/>
      <c r="E1" s="78"/>
      <c r="F1" s="78"/>
      <c r="G1" s="78"/>
      <c r="H1" s="78"/>
    </row>
    <row r="2" spans="1:8" ht="24" customHeight="1">
      <c r="A2" s="79" t="str">
        <f>'表1'!A2</f>
        <v>标段名称：S541郑州南四环至G343连接线新建工程（南四环-G310段）施工监理                               </v>
      </c>
      <c r="B2" s="79"/>
      <c r="C2" s="80"/>
      <c r="D2" s="80"/>
      <c r="E2" s="80"/>
      <c r="F2" s="80"/>
      <c r="G2" s="80"/>
      <c r="H2" s="80"/>
    </row>
    <row r="3" spans="1:8" ht="24" customHeight="1">
      <c r="A3" s="40" t="s">
        <v>19</v>
      </c>
      <c r="B3" s="40" t="s">
        <v>20</v>
      </c>
      <c r="C3" s="40" t="s">
        <v>4</v>
      </c>
      <c r="D3" s="40"/>
      <c r="E3" s="40"/>
      <c r="F3" s="40" t="s">
        <v>5</v>
      </c>
      <c r="G3" s="40"/>
      <c r="H3" s="40"/>
    </row>
    <row r="4" spans="1:8" ht="33" customHeight="1">
      <c r="A4" s="40"/>
      <c r="B4" s="40"/>
      <c r="C4" s="40" t="s">
        <v>21</v>
      </c>
      <c r="D4" s="40" t="s">
        <v>22</v>
      </c>
      <c r="E4" s="40" t="s">
        <v>23</v>
      </c>
      <c r="F4" s="40" t="s">
        <v>21</v>
      </c>
      <c r="G4" s="40" t="s">
        <v>22</v>
      </c>
      <c r="H4" s="40" t="s">
        <v>23</v>
      </c>
    </row>
    <row r="5" spans="1:8" ht="24" customHeight="1">
      <c r="A5" s="42">
        <v>1</v>
      </c>
      <c r="B5" s="53" t="s">
        <v>24</v>
      </c>
      <c r="C5" s="40"/>
      <c r="D5" s="45"/>
      <c r="E5" s="86">
        <f>ROUND(ROUND(C5,0)*ROUND(D5,0),0)</f>
        <v>0</v>
      </c>
      <c r="F5" s="42"/>
      <c r="G5" s="44"/>
      <c r="H5" s="86">
        <f>ROUND(ROUND(F5,0)*ROUND(G5,0),0)</f>
        <v>0</v>
      </c>
    </row>
    <row r="6" spans="1:8" ht="24" customHeight="1">
      <c r="A6" s="42">
        <v>2</v>
      </c>
      <c r="B6" s="53" t="s">
        <v>25</v>
      </c>
      <c r="C6" s="40"/>
      <c r="D6" s="45"/>
      <c r="E6" s="86">
        <f aca="true" t="shared" si="0" ref="E6:E16">ROUND(ROUND(C6,0)*ROUND(D6,0),0)</f>
        <v>0</v>
      </c>
      <c r="F6" s="42"/>
      <c r="G6" s="76"/>
      <c r="H6" s="86">
        <f aca="true" t="shared" si="1" ref="H6:H16">ROUND(ROUND(F6,0)*ROUND(G6,0),0)</f>
        <v>0</v>
      </c>
    </row>
    <row r="7" spans="1:8" ht="24" customHeight="1">
      <c r="A7" s="42">
        <v>3</v>
      </c>
      <c r="B7" s="53" t="s">
        <v>25</v>
      </c>
      <c r="C7" s="40"/>
      <c r="D7" s="45"/>
      <c r="E7" s="86">
        <f t="shared" si="0"/>
        <v>0</v>
      </c>
      <c r="F7" s="76"/>
      <c r="G7" s="76"/>
      <c r="H7" s="86">
        <f t="shared" si="1"/>
        <v>0</v>
      </c>
    </row>
    <row r="8" spans="1:8" ht="24" customHeight="1">
      <c r="A8" s="42">
        <v>4</v>
      </c>
      <c r="B8" s="53" t="s">
        <v>25</v>
      </c>
      <c r="C8" s="40"/>
      <c r="D8" s="45"/>
      <c r="E8" s="86">
        <f t="shared" si="0"/>
        <v>0</v>
      </c>
      <c r="F8" s="76"/>
      <c r="G8" s="76"/>
      <c r="H8" s="86">
        <f t="shared" si="1"/>
        <v>0</v>
      </c>
    </row>
    <row r="9" spans="1:8" ht="24" customHeight="1">
      <c r="A9" s="42">
        <v>5</v>
      </c>
      <c r="B9" s="53" t="s">
        <v>25</v>
      </c>
      <c r="C9" s="40"/>
      <c r="D9" s="45"/>
      <c r="E9" s="86">
        <f t="shared" si="0"/>
        <v>0</v>
      </c>
      <c r="F9" s="76"/>
      <c r="G9" s="76"/>
      <c r="H9" s="86">
        <f t="shared" si="1"/>
        <v>0</v>
      </c>
    </row>
    <row r="10" spans="1:8" ht="24" customHeight="1">
      <c r="A10" s="42">
        <v>6</v>
      </c>
      <c r="B10" s="53" t="s">
        <v>25</v>
      </c>
      <c r="C10" s="40"/>
      <c r="D10" s="45"/>
      <c r="E10" s="86">
        <f t="shared" si="0"/>
        <v>0</v>
      </c>
      <c r="F10" s="76"/>
      <c r="G10" s="76"/>
      <c r="H10" s="86">
        <f t="shared" si="1"/>
        <v>0</v>
      </c>
    </row>
    <row r="11" spans="1:8" ht="24" customHeight="1">
      <c r="A11" s="42">
        <v>7</v>
      </c>
      <c r="B11" s="53" t="s">
        <v>25</v>
      </c>
      <c r="C11" s="40"/>
      <c r="D11" s="45"/>
      <c r="E11" s="86">
        <f t="shared" si="0"/>
        <v>0</v>
      </c>
      <c r="F11" s="76"/>
      <c r="G11" s="76"/>
      <c r="H11" s="86">
        <f t="shared" si="1"/>
        <v>0</v>
      </c>
    </row>
    <row r="12" spans="1:8" ht="24" customHeight="1">
      <c r="A12" s="42">
        <v>8</v>
      </c>
      <c r="B12" s="53" t="s">
        <v>25</v>
      </c>
      <c r="C12" s="40"/>
      <c r="D12" s="45"/>
      <c r="E12" s="86">
        <f t="shared" si="0"/>
        <v>0</v>
      </c>
      <c r="F12" s="76"/>
      <c r="G12" s="76"/>
      <c r="H12" s="86">
        <f t="shared" si="1"/>
        <v>0</v>
      </c>
    </row>
    <row r="13" spans="1:8" ht="24" customHeight="1">
      <c r="A13" s="42">
        <v>9</v>
      </c>
      <c r="B13" s="53" t="s">
        <v>25</v>
      </c>
      <c r="C13" s="40"/>
      <c r="D13" s="45"/>
      <c r="E13" s="86">
        <f t="shared" si="0"/>
        <v>0</v>
      </c>
      <c r="F13" s="76"/>
      <c r="G13" s="76"/>
      <c r="H13" s="86">
        <f t="shared" si="1"/>
        <v>0</v>
      </c>
    </row>
    <row r="14" spans="1:8" ht="24" customHeight="1">
      <c r="A14" s="42"/>
      <c r="B14" s="53"/>
      <c r="C14" s="40"/>
      <c r="D14" s="45"/>
      <c r="E14" s="86">
        <f t="shared" si="0"/>
        <v>0</v>
      </c>
      <c r="F14" s="76"/>
      <c r="G14" s="76"/>
      <c r="H14" s="86">
        <f t="shared" si="1"/>
        <v>0</v>
      </c>
    </row>
    <row r="15" spans="1:8" ht="24" customHeight="1">
      <c r="A15" s="42"/>
      <c r="B15" s="53"/>
      <c r="C15" s="40"/>
      <c r="D15" s="45"/>
      <c r="E15" s="86">
        <f t="shared" si="0"/>
        <v>0</v>
      </c>
      <c r="F15" s="76"/>
      <c r="G15" s="76"/>
      <c r="H15" s="86">
        <f t="shared" si="1"/>
        <v>0</v>
      </c>
    </row>
    <row r="16" spans="1:8" ht="24" customHeight="1">
      <c r="A16" s="42"/>
      <c r="B16" s="53"/>
      <c r="C16" s="40"/>
      <c r="D16" s="45"/>
      <c r="E16" s="86">
        <f t="shared" si="0"/>
        <v>0</v>
      </c>
      <c r="F16" s="76"/>
      <c r="G16" s="76"/>
      <c r="H16" s="86">
        <f t="shared" si="1"/>
        <v>0</v>
      </c>
    </row>
    <row r="17" spans="1:8" ht="24" customHeight="1">
      <c r="A17" s="47" t="s">
        <v>26</v>
      </c>
      <c r="B17" s="49"/>
      <c r="C17" s="42"/>
      <c r="D17" s="42"/>
      <c r="E17" s="42">
        <f>ROUND(ROUND(E5,0)+ROUND(E6,0)+ROUND(E7,0)+ROUND(E8,0)+ROUND(E9,0)+ROUND(E10,0)+ROUND(E11,0)+ROUND(E12,0)+ROUND(E13,0)+ROUND(E14,0)+ROUND(E15,0)+ROUND(E16,0),0)</f>
        <v>0</v>
      </c>
      <c r="F17" s="42"/>
      <c r="G17" s="42">
        <f>ROUND(ROUND(G5,0)+ROUND(G6,0)+ROUND(G7,0)+ROUND(G8,0)+ROUND(G9,0)+ROUND(G10,0)+ROUND(G11,0)+ROUND(G12,0)+ROUND(G13,0)+ROUND(G14,0)+ROUND(G15,0)+ROUND(G16,0),0)</f>
        <v>0</v>
      </c>
      <c r="H17" s="42">
        <f>ROUND(ROUND(H5,0)+ROUND(H6,0)+ROUND(H7,0)+ROUND(H8,0)+ROUND(H9,0)+ROUND(H10,0)+ROUND(H11,0)+ROUND(H12,0)+ROUND(H13,0)+ROUND(H14,0)+ROUND(H15,0)+ROUND(H16,0),0)</f>
        <v>0</v>
      </c>
    </row>
  </sheetData>
  <sheetProtection/>
  <mergeCells count="7">
    <mergeCell ref="A1:H1"/>
    <mergeCell ref="A2:H2"/>
    <mergeCell ref="C3:E3"/>
    <mergeCell ref="F3:H3"/>
    <mergeCell ref="A17:B17"/>
    <mergeCell ref="A3:A4"/>
    <mergeCell ref="B3:B4"/>
  </mergeCells>
  <printOptions/>
  <pageMargins left="0.7086614173228347" right="0.7086614173228347" top="0.7480314960629921" bottom="0.7480314960629921" header="0.31496062992125984" footer="0.31496062992125984"/>
  <pageSetup horizontalDpi="1200" verticalDpi="12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M19"/>
  <sheetViews>
    <sheetView view="pageBreakPreview" zoomScale="115" zoomScaleSheetLayoutView="115" workbookViewId="0" topLeftCell="A1">
      <selection activeCell="A2" sqref="A2:M2"/>
    </sheetView>
  </sheetViews>
  <sheetFormatPr defaultColWidth="8.75390625" defaultRowHeight="14.25"/>
  <sheetData>
    <row r="1" spans="1:13" ht="36" customHeight="1">
      <c r="A1" s="11" t="s">
        <v>27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14.25">
      <c r="A2" s="60" t="str">
        <f>'表1'!A2</f>
        <v>标段名称：S541郑州南四环至G343连接线新建工程（南四环-G310段）施工监理                               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1:13" ht="14.25">
      <c r="A3" s="61" t="s">
        <v>28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</row>
    <row r="4" spans="1:13" ht="22.5">
      <c r="A4" s="62"/>
      <c r="B4" s="62"/>
      <c r="C4" s="62"/>
      <c r="D4" s="62"/>
      <c r="E4" s="62"/>
      <c r="F4" s="62"/>
      <c r="G4" s="63"/>
      <c r="H4" s="62"/>
      <c r="I4" s="62"/>
      <c r="J4" s="62"/>
      <c r="K4" s="62"/>
      <c r="L4" s="62"/>
      <c r="M4" s="62"/>
    </row>
    <row r="5" spans="1:13" ht="22.5">
      <c r="A5" s="62"/>
      <c r="B5" s="62"/>
      <c r="C5" s="62"/>
      <c r="D5" s="62"/>
      <c r="E5" s="62"/>
      <c r="F5" s="62"/>
      <c r="G5" s="63"/>
      <c r="H5" s="62"/>
      <c r="I5" s="62"/>
      <c r="J5" s="62"/>
      <c r="K5" s="62"/>
      <c r="L5" s="62"/>
      <c r="M5" s="62"/>
    </row>
    <row r="6" spans="1:13" ht="22.5">
      <c r="A6" s="62"/>
      <c r="B6" s="62"/>
      <c r="C6" s="62"/>
      <c r="D6" s="62"/>
      <c r="E6" s="62"/>
      <c r="F6" s="64"/>
      <c r="G6" s="63"/>
      <c r="H6" s="62"/>
      <c r="I6" s="62"/>
      <c r="J6" s="62"/>
      <c r="K6" s="62"/>
      <c r="L6" s="62"/>
      <c r="M6" s="62"/>
    </row>
    <row r="7" spans="1:13" ht="22.5">
      <c r="A7" s="62"/>
      <c r="B7" s="62"/>
      <c r="C7" s="62"/>
      <c r="D7" s="62"/>
      <c r="E7" s="62"/>
      <c r="F7" s="62"/>
      <c r="G7" s="63"/>
      <c r="H7" s="62"/>
      <c r="I7" s="62"/>
      <c r="J7" s="62"/>
      <c r="K7" s="62"/>
      <c r="L7" s="62"/>
      <c r="M7" s="62"/>
    </row>
    <row r="8" spans="1:13" ht="22.5">
      <c r="A8" s="62"/>
      <c r="B8" s="62"/>
      <c r="C8" s="62"/>
      <c r="D8" s="62"/>
      <c r="E8" s="62"/>
      <c r="F8" s="62"/>
      <c r="G8" s="63"/>
      <c r="H8" s="62"/>
      <c r="I8" s="62"/>
      <c r="J8" s="62"/>
      <c r="K8" s="62"/>
      <c r="L8" s="62"/>
      <c r="M8" s="62"/>
    </row>
    <row r="9" spans="1:13" ht="22.5">
      <c r="A9" s="62"/>
      <c r="B9" s="62"/>
      <c r="C9" s="62"/>
      <c r="D9" s="62"/>
      <c r="E9" s="62"/>
      <c r="F9" s="62"/>
      <c r="G9" s="63"/>
      <c r="H9" s="62"/>
      <c r="I9" s="62"/>
      <c r="J9" s="62"/>
      <c r="K9" s="62"/>
      <c r="L9" s="62"/>
      <c r="M9" s="62"/>
    </row>
    <row r="10" spans="1:13" ht="22.5">
      <c r="A10" s="62"/>
      <c r="B10" s="62"/>
      <c r="C10" s="62"/>
      <c r="D10" s="62"/>
      <c r="E10" s="62"/>
      <c r="F10" s="62"/>
      <c r="G10" s="63"/>
      <c r="H10" s="62"/>
      <c r="I10" s="62"/>
      <c r="J10" s="62"/>
      <c r="K10" s="62"/>
      <c r="L10" s="62"/>
      <c r="M10" s="62"/>
    </row>
    <row r="11" spans="1:13" ht="22.5">
      <c r="A11" s="62"/>
      <c r="B11" s="62"/>
      <c r="C11" s="62"/>
      <c r="D11" s="62"/>
      <c r="E11" s="62"/>
      <c r="F11" s="62"/>
      <c r="G11" s="63"/>
      <c r="H11" s="62"/>
      <c r="I11" s="62"/>
      <c r="J11" s="62"/>
      <c r="K11" s="62"/>
      <c r="L11" s="62"/>
      <c r="M11" s="62"/>
    </row>
    <row r="12" spans="1:13" ht="22.5">
      <c r="A12" s="62"/>
      <c r="B12" s="62"/>
      <c r="C12" s="62"/>
      <c r="D12" s="62"/>
      <c r="E12" s="62"/>
      <c r="F12" s="62"/>
      <c r="G12" s="63"/>
      <c r="H12" s="62"/>
      <c r="I12" s="62"/>
      <c r="J12" s="62"/>
      <c r="K12" s="62"/>
      <c r="L12" s="62"/>
      <c r="M12" s="62"/>
    </row>
    <row r="13" spans="1:13" ht="22.5">
      <c r="A13" s="62"/>
      <c r="B13" s="62"/>
      <c r="C13" s="62"/>
      <c r="D13" s="62"/>
      <c r="E13" s="62"/>
      <c r="F13" s="62"/>
      <c r="G13" s="63"/>
      <c r="H13" s="62"/>
      <c r="I13" s="62"/>
      <c r="J13" s="62"/>
      <c r="K13" s="62"/>
      <c r="L13" s="62"/>
      <c r="M13" s="62"/>
    </row>
    <row r="14" spans="1:13" ht="22.5">
      <c r="A14" s="62"/>
      <c r="B14" s="62"/>
      <c r="C14" s="62"/>
      <c r="D14" s="62"/>
      <c r="E14" s="62"/>
      <c r="F14" s="62"/>
      <c r="G14" s="63"/>
      <c r="H14" s="62"/>
      <c r="I14" s="62"/>
      <c r="J14" s="62"/>
      <c r="K14" s="62"/>
      <c r="L14" s="62"/>
      <c r="M14" s="62"/>
    </row>
    <row r="15" spans="1:13" ht="22.5">
      <c r="A15" s="62"/>
      <c r="B15" s="62"/>
      <c r="C15" s="62"/>
      <c r="D15" s="62"/>
      <c r="E15" s="62"/>
      <c r="F15" s="62"/>
      <c r="G15" s="63"/>
      <c r="H15" s="62"/>
      <c r="I15" s="62"/>
      <c r="J15" s="62"/>
      <c r="K15" s="62"/>
      <c r="L15" s="62"/>
      <c r="M15" s="62"/>
    </row>
    <row r="16" spans="1:13" ht="22.5">
      <c r="A16" s="62"/>
      <c r="B16" s="62"/>
      <c r="C16" s="62"/>
      <c r="D16" s="62"/>
      <c r="E16" s="62"/>
      <c r="F16" s="62"/>
      <c r="G16" s="63"/>
      <c r="H16" s="62"/>
      <c r="I16" s="62"/>
      <c r="J16" s="62"/>
      <c r="K16" s="62"/>
      <c r="L16" s="62"/>
      <c r="M16" s="62"/>
    </row>
    <row r="17" spans="1:13" ht="22.5">
      <c r="A17" s="62"/>
      <c r="B17" s="62"/>
      <c r="C17" s="62"/>
      <c r="D17" s="62"/>
      <c r="E17" s="62"/>
      <c r="F17" s="62" t="s">
        <v>29</v>
      </c>
      <c r="G17" s="63"/>
      <c r="H17" s="62"/>
      <c r="I17" s="62"/>
      <c r="J17" s="62"/>
      <c r="K17" s="62"/>
      <c r="L17" s="62"/>
      <c r="M17" s="62"/>
    </row>
    <row r="18" spans="1:13" ht="22.5">
      <c r="A18" s="62"/>
      <c r="B18" s="62"/>
      <c r="C18" s="62"/>
      <c r="D18" s="62"/>
      <c r="E18" s="62"/>
      <c r="F18" s="62"/>
      <c r="G18" s="63"/>
      <c r="H18" s="62"/>
      <c r="I18" s="62"/>
      <c r="J18" s="62"/>
      <c r="K18" s="62"/>
      <c r="L18" s="62"/>
      <c r="M18" s="62"/>
    </row>
    <row r="19" spans="1:13" ht="22.5">
      <c r="A19" s="62"/>
      <c r="B19" s="62"/>
      <c r="C19" s="62"/>
      <c r="D19" s="62"/>
      <c r="E19" s="62"/>
      <c r="F19" s="62"/>
      <c r="G19" s="63"/>
      <c r="H19" s="62"/>
      <c r="I19" s="62"/>
      <c r="J19" s="62"/>
      <c r="K19" s="62"/>
      <c r="L19" s="62"/>
      <c r="M19" s="62"/>
    </row>
  </sheetData>
  <sheetProtection/>
  <mergeCells count="3">
    <mergeCell ref="A1:M1"/>
    <mergeCell ref="A2:M2"/>
    <mergeCell ref="A3:M3"/>
  </mergeCells>
  <printOptions/>
  <pageMargins left="0.9842519685039371" right="0.7086614173228347" top="0.7480314960629921" bottom="0.7480314960629921" header="0.31496062992125984" footer="0.31496062992125984"/>
  <pageSetup horizontalDpi="1200" verticalDpi="12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M20"/>
  <sheetViews>
    <sheetView view="pageBreakPreview" zoomScaleSheetLayoutView="100" workbookViewId="0" topLeftCell="A1">
      <selection activeCell="A2" sqref="A2:M2"/>
    </sheetView>
  </sheetViews>
  <sheetFormatPr defaultColWidth="8.75390625" defaultRowHeight="14.25"/>
  <sheetData>
    <row r="1" spans="1:13" ht="36" customHeight="1">
      <c r="A1" s="85" t="s">
        <v>30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</row>
    <row r="2" spans="1:13" ht="14.25">
      <c r="A2" s="60" t="str">
        <f>'表1'!A2</f>
        <v>标段名称：S541郑州南四环至G343连接线新建工程（南四环-G310段）施工监理                               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1:13" ht="14.25">
      <c r="A3" s="61" t="s">
        <v>28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</row>
    <row r="4" spans="1:13" ht="22.5">
      <c r="A4" s="62"/>
      <c r="B4" s="62"/>
      <c r="C4" s="62"/>
      <c r="D4" s="62"/>
      <c r="E4" s="62"/>
      <c r="F4" s="62"/>
      <c r="G4" s="63"/>
      <c r="H4" s="62"/>
      <c r="I4" s="62"/>
      <c r="J4" s="62"/>
      <c r="K4" s="62"/>
      <c r="L4" s="62"/>
      <c r="M4" s="62"/>
    </row>
    <row r="5" spans="1:13" ht="22.5">
      <c r="A5" s="62"/>
      <c r="B5" s="62"/>
      <c r="C5" s="62"/>
      <c r="D5" s="62"/>
      <c r="E5" s="62"/>
      <c r="F5" s="62"/>
      <c r="G5" s="63"/>
      <c r="H5" s="62"/>
      <c r="I5" s="62"/>
      <c r="J5" s="62"/>
      <c r="K5" s="62"/>
      <c r="L5" s="62"/>
      <c r="M5" s="62"/>
    </row>
    <row r="6" spans="1:13" ht="22.5">
      <c r="A6" s="62"/>
      <c r="B6" s="62"/>
      <c r="C6" s="62"/>
      <c r="D6" s="62"/>
      <c r="E6" s="62"/>
      <c r="F6" s="64"/>
      <c r="G6" s="63"/>
      <c r="H6" s="62"/>
      <c r="I6" s="62"/>
      <c r="J6" s="62"/>
      <c r="K6" s="62"/>
      <c r="L6" s="62"/>
      <c r="M6" s="62"/>
    </row>
    <row r="7" spans="1:13" ht="22.5">
      <c r="A7" s="62"/>
      <c r="B7" s="62"/>
      <c r="C7" s="62"/>
      <c r="D7" s="62"/>
      <c r="E7" s="62"/>
      <c r="F7" s="62"/>
      <c r="G7" s="63"/>
      <c r="H7" s="62"/>
      <c r="I7" s="62"/>
      <c r="J7" s="62"/>
      <c r="K7" s="62"/>
      <c r="L7" s="62"/>
      <c r="M7" s="62"/>
    </row>
    <row r="8" spans="1:13" ht="22.5">
      <c r="A8" s="62"/>
      <c r="B8" s="62"/>
      <c r="C8" s="62"/>
      <c r="D8" s="62"/>
      <c r="E8" s="62"/>
      <c r="F8" s="62"/>
      <c r="G8" s="63"/>
      <c r="H8" s="62"/>
      <c r="I8" s="62"/>
      <c r="J8" s="62"/>
      <c r="K8" s="62"/>
      <c r="L8" s="62"/>
      <c r="M8" s="62"/>
    </row>
    <row r="9" spans="1:13" ht="22.5">
      <c r="A9" s="62"/>
      <c r="B9" s="62"/>
      <c r="C9" s="62"/>
      <c r="D9" s="62"/>
      <c r="E9" s="62"/>
      <c r="F9" s="62"/>
      <c r="G9" s="63"/>
      <c r="H9" s="62"/>
      <c r="I9" s="62"/>
      <c r="J9" s="62"/>
      <c r="K9" s="62"/>
      <c r="L9" s="62"/>
      <c r="M9" s="62"/>
    </row>
    <row r="10" spans="1:13" ht="22.5">
      <c r="A10" s="62"/>
      <c r="B10" s="62"/>
      <c r="C10" s="62"/>
      <c r="D10" s="62"/>
      <c r="E10" s="62"/>
      <c r="F10" s="62"/>
      <c r="G10" s="63"/>
      <c r="H10" s="62"/>
      <c r="I10" s="62"/>
      <c r="J10" s="62"/>
      <c r="K10" s="62"/>
      <c r="L10" s="62"/>
      <c r="M10" s="62"/>
    </row>
    <row r="11" spans="1:13" ht="22.5">
      <c r="A11" s="62"/>
      <c r="B11" s="62"/>
      <c r="C11" s="62"/>
      <c r="D11" s="62"/>
      <c r="E11" s="62"/>
      <c r="F11" s="62"/>
      <c r="G11" s="63"/>
      <c r="H11" s="62"/>
      <c r="I11" s="62"/>
      <c r="J11" s="62"/>
      <c r="K11" s="62"/>
      <c r="L11" s="62"/>
      <c r="M11" s="62"/>
    </row>
    <row r="12" spans="1:13" ht="22.5">
      <c r="A12" s="62"/>
      <c r="B12" s="62"/>
      <c r="C12" s="62"/>
      <c r="D12" s="62"/>
      <c r="E12" s="62"/>
      <c r="F12" s="62"/>
      <c r="G12" s="63"/>
      <c r="H12" s="62"/>
      <c r="I12" s="62"/>
      <c r="J12" s="62"/>
      <c r="K12" s="62"/>
      <c r="L12" s="62"/>
      <c r="M12" s="62"/>
    </row>
    <row r="13" spans="1:13" ht="22.5">
      <c r="A13" s="62"/>
      <c r="B13" s="62"/>
      <c r="C13" s="62"/>
      <c r="D13" s="62"/>
      <c r="E13" s="62"/>
      <c r="F13" s="62"/>
      <c r="G13" s="63"/>
      <c r="H13" s="62"/>
      <c r="I13" s="62"/>
      <c r="J13" s="62"/>
      <c r="K13" s="62"/>
      <c r="L13" s="62"/>
      <c r="M13" s="62"/>
    </row>
    <row r="14" spans="1:13" ht="22.5">
      <c r="A14" s="62"/>
      <c r="B14" s="62"/>
      <c r="C14" s="62"/>
      <c r="D14" s="62"/>
      <c r="E14" s="62"/>
      <c r="F14" s="62"/>
      <c r="G14" s="63"/>
      <c r="H14" s="62"/>
      <c r="I14" s="62"/>
      <c r="J14" s="62"/>
      <c r="K14" s="62"/>
      <c r="L14" s="62"/>
      <c r="M14" s="62"/>
    </row>
    <row r="15" spans="1:13" ht="22.5">
      <c r="A15" s="62"/>
      <c r="B15" s="62"/>
      <c r="C15" s="62"/>
      <c r="D15" s="62"/>
      <c r="E15" s="62"/>
      <c r="F15" s="62"/>
      <c r="G15" s="63"/>
      <c r="H15" s="62"/>
      <c r="I15" s="62"/>
      <c r="J15" s="62"/>
      <c r="K15" s="62"/>
      <c r="L15" s="62"/>
      <c r="M15" s="62"/>
    </row>
    <row r="16" spans="1:13" ht="22.5">
      <c r="A16" s="62"/>
      <c r="B16" s="62"/>
      <c r="C16" s="62"/>
      <c r="D16" s="62"/>
      <c r="E16" s="62"/>
      <c r="F16" s="62"/>
      <c r="G16" s="63"/>
      <c r="H16" s="62"/>
      <c r="I16" s="62"/>
      <c r="J16" s="62"/>
      <c r="K16" s="62"/>
      <c r="L16" s="62"/>
      <c r="M16" s="62"/>
    </row>
    <row r="17" spans="1:13" ht="22.5">
      <c r="A17" s="62"/>
      <c r="B17" s="62"/>
      <c r="C17" s="62"/>
      <c r="D17" s="62"/>
      <c r="E17" s="62"/>
      <c r="F17" s="62"/>
      <c r="G17" s="63"/>
      <c r="H17" s="62"/>
      <c r="I17" s="62"/>
      <c r="J17" s="62"/>
      <c r="K17" s="62"/>
      <c r="L17" s="62"/>
      <c r="M17" s="62"/>
    </row>
    <row r="18" spans="1:13" ht="22.5">
      <c r="A18" s="62"/>
      <c r="B18" s="62"/>
      <c r="C18" s="62"/>
      <c r="D18" s="62"/>
      <c r="E18" s="62"/>
      <c r="F18" s="62"/>
      <c r="G18" s="63"/>
      <c r="H18" s="62"/>
      <c r="I18" s="62"/>
      <c r="J18" s="62"/>
      <c r="K18" s="62"/>
      <c r="L18" s="62"/>
      <c r="M18" s="62"/>
    </row>
    <row r="19" spans="1:13" ht="22.5">
      <c r="A19" s="62"/>
      <c r="B19" s="62"/>
      <c r="C19" s="62"/>
      <c r="D19" s="62"/>
      <c r="E19" s="62"/>
      <c r="F19" s="62"/>
      <c r="G19" s="63" t="s">
        <v>29</v>
      </c>
      <c r="H19" s="62"/>
      <c r="I19" s="62"/>
      <c r="J19" s="62"/>
      <c r="K19" s="62"/>
      <c r="L19" s="62"/>
      <c r="M19" s="62"/>
    </row>
    <row r="20" spans="1:13" ht="22.5">
      <c r="A20" s="62"/>
      <c r="B20" s="62"/>
      <c r="C20" s="62"/>
      <c r="D20" s="62"/>
      <c r="E20" s="62"/>
      <c r="F20" s="62"/>
      <c r="G20" s="63"/>
      <c r="H20" s="62"/>
      <c r="I20" s="62"/>
      <c r="J20" s="62"/>
      <c r="K20" s="62"/>
      <c r="L20" s="62"/>
      <c r="M20" s="62"/>
    </row>
  </sheetData>
  <sheetProtection/>
  <mergeCells count="3">
    <mergeCell ref="A1:M1"/>
    <mergeCell ref="A2:M2"/>
    <mergeCell ref="A3:M3"/>
  </mergeCells>
  <printOptions/>
  <pageMargins left="0.9842519685039371" right="0.7086614173228347" top="0.7480314960629921" bottom="0.7480314960629921" header="0.31496062992125984" footer="0.31496062992125984"/>
  <pageSetup horizontalDpi="1200" verticalDpi="12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M20"/>
  <sheetViews>
    <sheetView showZeros="0" tabSelected="1" view="pageBreakPreview" zoomScaleSheetLayoutView="100" workbookViewId="0" topLeftCell="A1">
      <selection activeCell="M20" sqref="M20"/>
    </sheetView>
  </sheetViews>
  <sheetFormatPr defaultColWidth="8.75390625" defaultRowHeight="14.25"/>
  <cols>
    <col min="1" max="1" width="4.00390625" style="0" customWidth="1"/>
    <col min="2" max="2" width="13.25390625" style="0" customWidth="1"/>
    <col min="8" max="8" width="13.25390625" style="0" customWidth="1"/>
  </cols>
  <sheetData>
    <row r="1" spans="1:13" ht="36" customHeight="1">
      <c r="A1" s="78" t="s">
        <v>31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1:13" ht="24" customHeight="1">
      <c r="A2" s="79" t="str">
        <f>'表1'!A2</f>
        <v>标段名称：S541郑州南四环至G343连接线新建工程（南四环-G310段）施工监理                               </v>
      </c>
      <c r="B2" s="79"/>
      <c r="C2" s="79"/>
      <c r="D2" s="80"/>
      <c r="E2" s="80"/>
      <c r="F2" s="80"/>
      <c r="G2" s="80"/>
      <c r="H2" s="80"/>
      <c r="I2" s="80"/>
      <c r="J2" s="80"/>
      <c r="K2" s="80"/>
      <c r="L2" s="80"/>
      <c r="M2" s="80"/>
    </row>
    <row r="3" spans="1:13" ht="24" customHeight="1">
      <c r="A3" s="42" t="s">
        <v>19</v>
      </c>
      <c r="B3" s="81" t="s">
        <v>4</v>
      </c>
      <c r="C3" s="82"/>
      <c r="D3" s="82"/>
      <c r="E3" s="82"/>
      <c r="F3" s="82"/>
      <c r="G3" s="83"/>
      <c r="H3" s="82" t="s">
        <v>5</v>
      </c>
      <c r="I3" s="82"/>
      <c r="J3" s="82"/>
      <c r="K3" s="82"/>
      <c r="L3" s="82"/>
      <c r="M3" s="83"/>
    </row>
    <row r="4" spans="1:13" ht="45" customHeight="1">
      <c r="A4" s="42"/>
      <c r="B4" s="40" t="s">
        <v>32</v>
      </c>
      <c r="C4" s="40" t="s">
        <v>33</v>
      </c>
      <c r="D4" s="40" t="s">
        <v>34</v>
      </c>
      <c r="E4" s="40" t="s">
        <v>35</v>
      </c>
      <c r="F4" s="40" t="s">
        <v>36</v>
      </c>
      <c r="G4" s="40" t="s">
        <v>37</v>
      </c>
      <c r="H4" s="40" t="s">
        <v>32</v>
      </c>
      <c r="I4" s="40" t="s">
        <v>33</v>
      </c>
      <c r="J4" s="40" t="s">
        <v>34</v>
      </c>
      <c r="K4" s="40" t="s">
        <v>35</v>
      </c>
      <c r="L4" s="40" t="s">
        <v>36</v>
      </c>
      <c r="M4" s="40" t="s">
        <v>37</v>
      </c>
    </row>
    <row r="5" spans="1:13" ht="24" customHeight="1">
      <c r="A5" s="42">
        <v>1</v>
      </c>
      <c r="B5" s="43"/>
      <c r="C5" s="44"/>
      <c r="D5" s="45"/>
      <c r="E5" s="45"/>
      <c r="F5" s="45"/>
      <c r="G5" s="42">
        <f>ROUND(ROUND(E5,0)+ROUND(F5,0),0)</f>
        <v>0</v>
      </c>
      <c r="H5" s="40"/>
      <c r="I5" s="44"/>
      <c r="J5" s="44"/>
      <c r="K5" s="44"/>
      <c r="L5" s="44"/>
      <c r="M5" s="42">
        <f>ROUND(ROUND(K5,0)+ROUND(L5,0),0)</f>
        <v>0</v>
      </c>
    </row>
    <row r="6" spans="1:13" ht="24" customHeight="1">
      <c r="A6" s="42">
        <v>2</v>
      </c>
      <c r="B6" s="43"/>
      <c r="C6" s="44"/>
      <c r="D6" s="45"/>
      <c r="E6" s="45"/>
      <c r="F6" s="45"/>
      <c r="G6" s="42">
        <f aca="true" t="shared" si="0" ref="G6:G19">ROUND(ROUND(E6,0)+ROUND(F6,0),0)</f>
        <v>0</v>
      </c>
      <c r="H6" s="40"/>
      <c r="I6" s="44"/>
      <c r="J6" s="44"/>
      <c r="K6" s="44"/>
      <c r="L6" s="44"/>
      <c r="M6" s="42">
        <f aca="true" t="shared" si="1" ref="M6:M19">ROUND(ROUND(K6,0)+ROUND(L6,0),0)</f>
        <v>0</v>
      </c>
    </row>
    <row r="7" spans="1:13" ht="24" customHeight="1">
      <c r="A7" s="42">
        <v>3</v>
      </c>
      <c r="B7" s="43"/>
      <c r="C7" s="44"/>
      <c r="D7" s="45"/>
      <c r="E7" s="45"/>
      <c r="F7" s="45"/>
      <c r="G7" s="42">
        <f t="shared" si="0"/>
        <v>0</v>
      </c>
      <c r="H7" s="40"/>
      <c r="I7" s="45"/>
      <c r="J7" s="45"/>
      <c r="K7" s="45"/>
      <c r="L7" s="45"/>
      <c r="M7" s="42">
        <f t="shared" si="1"/>
        <v>0</v>
      </c>
    </row>
    <row r="8" spans="1:13" ht="24" customHeight="1">
      <c r="A8" s="42">
        <v>4</v>
      </c>
      <c r="B8" s="43"/>
      <c r="C8" s="44"/>
      <c r="D8" s="45"/>
      <c r="E8" s="45"/>
      <c r="F8" s="45"/>
      <c r="G8" s="42">
        <f t="shared" si="0"/>
        <v>0</v>
      </c>
      <c r="H8" s="40"/>
      <c r="I8" s="45"/>
      <c r="J8" s="45"/>
      <c r="K8" s="45"/>
      <c r="L8" s="45"/>
      <c r="M8" s="42">
        <f t="shared" si="1"/>
        <v>0</v>
      </c>
    </row>
    <row r="9" spans="1:13" ht="24" customHeight="1">
      <c r="A9" s="42">
        <v>5</v>
      </c>
      <c r="B9" s="43"/>
      <c r="C9" s="44"/>
      <c r="D9" s="45"/>
      <c r="E9" s="45"/>
      <c r="F9" s="45"/>
      <c r="G9" s="42">
        <f t="shared" si="0"/>
        <v>0</v>
      </c>
      <c r="H9" s="40"/>
      <c r="I9" s="45"/>
      <c r="J9" s="45"/>
      <c r="K9" s="45"/>
      <c r="L9" s="45"/>
      <c r="M9" s="42">
        <f t="shared" si="1"/>
        <v>0</v>
      </c>
    </row>
    <row r="10" spans="1:13" ht="24" customHeight="1">
      <c r="A10" s="42">
        <v>6</v>
      </c>
      <c r="B10" s="43"/>
      <c r="C10" s="44"/>
      <c r="D10" s="45"/>
      <c r="E10" s="45"/>
      <c r="F10" s="45"/>
      <c r="G10" s="42">
        <f t="shared" si="0"/>
        <v>0</v>
      </c>
      <c r="H10" s="40"/>
      <c r="I10" s="45"/>
      <c r="J10" s="45"/>
      <c r="K10" s="45"/>
      <c r="L10" s="45"/>
      <c r="M10" s="42">
        <f t="shared" si="1"/>
        <v>0</v>
      </c>
    </row>
    <row r="11" spans="1:13" ht="24" customHeight="1">
      <c r="A11" s="42">
        <v>7</v>
      </c>
      <c r="B11" s="43"/>
      <c r="C11" s="44"/>
      <c r="D11" s="45"/>
      <c r="E11" s="45"/>
      <c r="F11" s="45"/>
      <c r="G11" s="42">
        <f t="shared" si="0"/>
        <v>0</v>
      </c>
      <c r="H11" s="40"/>
      <c r="I11" s="45"/>
      <c r="J11" s="45"/>
      <c r="K11" s="45"/>
      <c r="L11" s="45"/>
      <c r="M11" s="42">
        <f t="shared" si="1"/>
        <v>0</v>
      </c>
    </row>
    <row r="12" spans="1:13" ht="24" customHeight="1">
      <c r="A12" s="42">
        <v>8</v>
      </c>
      <c r="B12" s="43"/>
      <c r="C12" s="44"/>
      <c r="D12" s="45"/>
      <c r="E12" s="45"/>
      <c r="F12" s="45"/>
      <c r="G12" s="42">
        <f t="shared" si="0"/>
        <v>0</v>
      </c>
      <c r="H12" s="40"/>
      <c r="I12" s="45"/>
      <c r="J12" s="45"/>
      <c r="K12" s="45"/>
      <c r="L12" s="45"/>
      <c r="M12" s="42">
        <f t="shared" si="1"/>
        <v>0</v>
      </c>
    </row>
    <row r="13" spans="1:13" ht="24" customHeight="1">
      <c r="A13" s="42">
        <v>9</v>
      </c>
      <c r="B13" s="43"/>
      <c r="C13" s="44"/>
      <c r="D13" s="45"/>
      <c r="E13" s="45"/>
      <c r="F13" s="45"/>
      <c r="G13" s="42">
        <f t="shared" si="0"/>
        <v>0</v>
      </c>
      <c r="H13" s="40"/>
      <c r="I13" s="45"/>
      <c r="J13" s="45"/>
      <c r="K13" s="45"/>
      <c r="L13" s="45"/>
      <c r="M13" s="42">
        <f t="shared" si="1"/>
        <v>0</v>
      </c>
    </row>
    <row r="14" spans="1:13" ht="24" customHeight="1">
      <c r="A14" s="42">
        <v>10</v>
      </c>
      <c r="B14" s="43"/>
      <c r="C14" s="44"/>
      <c r="D14" s="45"/>
      <c r="E14" s="45"/>
      <c r="F14" s="45"/>
      <c r="G14" s="42">
        <f t="shared" si="0"/>
        <v>0</v>
      </c>
      <c r="H14" s="40"/>
      <c r="I14" s="45"/>
      <c r="J14" s="45"/>
      <c r="K14" s="45"/>
      <c r="L14" s="45"/>
      <c r="M14" s="42">
        <f t="shared" si="1"/>
        <v>0</v>
      </c>
    </row>
    <row r="15" spans="1:13" ht="24" customHeight="1">
      <c r="A15" s="42">
        <v>11</v>
      </c>
      <c r="B15" s="43"/>
      <c r="C15" s="44"/>
      <c r="D15" s="45"/>
      <c r="E15" s="45"/>
      <c r="F15" s="45"/>
      <c r="G15" s="42">
        <f t="shared" si="0"/>
        <v>0</v>
      </c>
      <c r="H15" s="40"/>
      <c r="I15" s="45"/>
      <c r="J15" s="45"/>
      <c r="K15" s="45"/>
      <c r="L15" s="45"/>
      <c r="M15" s="42">
        <f t="shared" si="1"/>
        <v>0</v>
      </c>
    </row>
    <row r="16" spans="1:13" ht="24" customHeight="1">
      <c r="A16" s="42">
        <v>12</v>
      </c>
      <c r="B16" s="43"/>
      <c r="C16" s="44"/>
      <c r="D16" s="45"/>
      <c r="E16" s="45"/>
      <c r="F16" s="45"/>
      <c r="G16" s="42">
        <f t="shared" si="0"/>
        <v>0</v>
      </c>
      <c r="H16" s="40"/>
      <c r="I16" s="45"/>
      <c r="J16" s="45"/>
      <c r="K16" s="45"/>
      <c r="L16" s="45"/>
      <c r="M16" s="42">
        <f t="shared" si="1"/>
        <v>0</v>
      </c>
    </row>
    <row r="17" spans="1:13" ht="24" customHeight="1">
      <c r="A17" s="42">
        <v>13</v>
      </c>
      <c r="B17" s="43"/>
      <c r="C17" s="44"/>
      <c r="D17" s="45"/>
      <c r="E17" s="45"/>
      <c r="F17" s="45"/>
      <c r="G17" s="42">
        <f t="shared" si="0"/>
        <v>0</v>
      </c>
      <c r="H17" s="40"/>
      <c r="I17" s="45"/>
      <c r="J17" s="45"/>
      <c r="K17" s="45"/>
      <c r="L17" s="45"/>
      <c r="M17" s="42">
        <f t="shared" si="1"/>
        <v>0</v>
      </c>
    </row>
    <row r="18" spans="1:13" ht="24" customHeight="1">
      <c r="A18" s="42">
        <v>14</v>
      </c>
      <c r="B18" s="43"/>
      <c r="C18" s="44"/>
      <c r="D18" s="45"/>
      <c r="E18" s="45"/>
      <c r="F18" s="45"/>
      <c r="G18" s="42">
        <f t="shared" si="0"/>
        <v>0</v>
      </c>
      <c r="H18" s="40"/>
      <c r="I18" s="45"/>
      <c r="J18" s="45"/>
      <c r="K18" s="45"/>
      <c r="L18" s="45"/>
      <c r="M18" s="42">
        <f t="shared" si="1"/>
        <v>0</v>
      </c>
    </row>
    <row r="19" spans="1:13" ht="24" customHeight="1">
      <c r="A19" s="42">
        <v>15</v>
      </c>
      <c r="B19" s="43"/>
      <c r="C19" s="44"/>
      <c r="D19" s="45"/>
      <c r="E19" s="45"/>
      <c r="F19" s="45"/>
      <c r="G19" s="42">
        <f t="shared" si="0"/>
        <v>0</v>
      </c>
      <c r="H19" s="40"/>
      <c r="I19" s="45"/>
      <c r="J19" s="45"/>
      <c r="K19" s="45"/>
      <c r="L19" s="45"/>
      <c r="M19" s="42">
        <f t="shared" si="1"/>
        <v>0</v>
      </c>
    </row>
    <row r="20" spans="1:13" ht="24" customHeight="1">
      <c r="A20" s="47" t="s">
        <v>38</v>
      </c>
      <c r="B20" s="48"/>
      <c r="C20" s="48"/>
      <c r="D20" s="49"/>
      <c r="E20" s="84">
        <f>ROUND(ROUND(E5,0)+ROUND(E6,0)+ROUND(E7,0)+ROUND(E8,0)+ROUND(E9,0)+ROUND(E10,0)+ROUND(E11,0)+ROUND(E12,0)+ROUND(E13,0)+ROUND(E14,0)+ROUND(E15,0)+ROUND(E16,0)+ROUND(E17,0)+ROUND(E18,0)+ROUND(E19,0),0)</f>
        <v>0</v>
      </c>
      <c r="F20" s="84">
        <f>ROUND(ROUND(F5,0)+ROUND(F6,0)+ROUND(F7,0)+ROUND(F8,0)+ROUND(F9,0)+ROUND(F10,0)+ROUND(F11,0)+ROUND(F12,0)+ROUND(F13,0)+ROUND(F14,0)+ROUND(F15,0)+ROUND(F16,0)+ROUND(F17,0)+ROUND(F18,0)+ROUND(F19,0),0)</f>
        <v>0</v>
      </c>
      <c r="G20" s="84">
        <f>ROUND(ROUND(G5,0)+ROUND(G6,0)+ROUND(G7,0)+ROUND(G8,0)+ROUND(G9,0)+ROUND(G10,0)+ROUND(G11,0)+ROUND(G12,0)+ROUND(G13,0)+ROUND(G14,0)+ROUND(G15,0)+ROUND(G16,0)+ROUND(G17,0)+ROUND(G18,0)+ROUND(G19,0),0)</f>
        <v>0</v>
      </c>
      <c r="H20" s="47" t="s">
        <v>39</v>
      </c>
      <c r="I20" s="48"/>
      <c r="J20" s="49"/>
      <c r="K20" s="84">
        <f>ROUND(ROUND(K5,0)+ROUND(K6,0)+ROUND(K7,0)+ROUND(K8,0)+ROUND(K9,0)+ROUND(K10,0)+ROUND(K11,0)+ROUND(K12,0)+ROUND(K13,0)+ROUND(K14,0)+ROUND(K15,0)+ROUND(K16,0)+ROUND(K17,0)+ROUND(K18,0)+ROUND(K19,0),0)</f>
        <v>0</v>
      </c>
      <c r="L20" s="84">
        <f>ROUND(ROUND(L5,0)+ROUND(L6,0)+ROUND(L7,0)+ROUND(L8,0)+ROUND(L9,0)+ROUND(L10,0)+ROUND(L11,0)+ROUND(L12,0)+ROUND(L13,0)+ROUND(L14,0)+ROUND(L15,0)+ROUND(L16,0)+ROUND(L17,0)+ROUND(L18,0)+ROUND(L19,0),0)</f>
        <v>0</v>
      </c>
      <c r="M20" s="84">
        <f>ROUND(ROUND(M5,0)+ROUND(M6,0)+ROUND(M7,0)+ROUND(M8,0)+ROUND(M9,0)+ROUND(M10,0)+ROUND(M11,0)+ROUND(M12,0)+ROUND(M13,0)+ROUND(M14,0)+ROUND(M15,0)+ROUND(M16,0)+ROUND(M17,0)+ROUND(M18,0)+ROUND(M19,0),0)</f>
        <v>0</v>
      </c>
    </row>
  </sheetData>
  <sheetProtection/>
  <mergeCells count="7">
    <mergeCell ref="A1:M1"/>
    <mergeCell ref="A2:M2"/>
    <mergeCell ref="B3:G3"/>
    <mergeCell ref="H3:M3"/>
    <mergeCell ref="A20:D20"/>
    <mergeCell ref="H20:J20"/>
    <mergeCell ref="A3:A4"/>
  </mergeCells>
  <printOptions/>
  <pageMargins left="0.4724409448818898" right="0.4724409448818898" top="0.3937007874015748" bottom="0.3937007874015748" header="0.31496062992125984" footer="0.31496062992125984"/>
  <pageSetup horizontalDpi="1200" verticalDpi="12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M19"/>
  <sheetViews>
    <sheetView view="pageBreakPreview" zoomScale="115" zoomScaleSheetLayoutView="115" workbookViewId="0" topLeftCell="A1">
      <selection activeCell="A2" sqref="A2:M2"/>
    </sheetView>
  </sheetViews>
  <sheetFormatPr defaultColWidth="8.75390625" defaultRowHeight="14.25"/>
  <sheetData>
    <row r="1" spans="1:13" ht="36" customHeight="1">
      <c r="A1" s="11" t="s">
        <v>40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14.25">
      <c r="A2" s="60" t="str">
        <f>'表1'!A2</f>
        <v>标段名称：S541郑州南四环至G343连接线新建工程（南四环-G310段）施工监理                               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1:13" ht="14.25">
      <c r="A3" s="61" t="s">
        <v>28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</row>
    <row r="4" spans="1:13" ht="22.5">
      <c r="A4" s="62"/>
      <c r="B4" s="62"/>
      <c r="C4" s="62"/>
      <c r="D4" s="62"/>
      <c r="E4" s="62"/>
      <c r="F4" s="62"/>
      <c r="G4" s="63"/>
      <c r="H4" s="62"/>
      <c r="I4" s="62"/>
      <c r="J4" s="62"/>
      <c r="K4" s="62"/>
      <c r="L4" s="62"/>
      <c r="M4" s="62"/>
    </row>
    <row r="5" spans="1:13" ht="22.5">
      <c r="A5" s="62"/>
      <c r="B5" s="62"/>
      <c r="C5" s="62"/>
      <c r="D5" s="62"/>
      <c r="E5" s="62"/>
      <c r="F5" s="62"/>
      <c r="G5" s="63"/>
      <c r="H5" s="62"/>
      <c r="I5" s="62"/>
      <c r="J5" s="62"/>
      <c r="K5" s="62"/>
      <c r="L5" s="62"/>
      <c r="M5" s="62"/>
    </row>
    <row r="6" spans="1:13" ht="22.5">
      <c r="A6" s="62"/>
      <c r="B6" s="62"/>
      <c r="C6" s="62"/>
      <c r="D6" s="62"/>
      <c r="E6" s="62"/>
      <c r="F6" s="64"/>
      <c r="G6" s="63"/>
      <c r="H6" s="62"/>
      <c r="I6" s="62"/>
      <c r="J6" s="62"/>
      <c r="K6" s="62"/>
      <c r="L6" s="62"/>
      <c r="M6" s="62"/>
    </row>
    <row r="7" spans="1:13" ht="22.5">
      <c r="A7" s="62"/>
      <c r="B7" s="62"/>
      <c r="C7" s="62"/>
      <c r="D7" s="62"/>
      <c r="E7" s="62"/>
      <c r="F7" s="62"/>
      <c r="G7" s="63"/>
      <c r="H7" s="62"/>
      <c r="I7" s="62"/>
      <c r="J7" s="62"/>
      <c r="K7" s="62"/>
      <c r="L7" s="62"/>
      <c r="M7" s="62"/>
    </row>
    <row r="8" spans="1:13" ht="22.5">
      <c r="A8" s="62"/>
      <c r="B8" s="62"/>
      <c r="C8" s="62"/>
      <c r="D8" s="62"/>
      <c r="E8" s="62"/>
      <c r="F8" s="62"/>
      <c r="G8" s="63"/>
      <c r="H8" s="62"/>
      <c r="I8" s="62"/>
      <c r="J8" s="62"/>
      <c r="K8" s="62"/>
      <c r="L8" s="62"/>
      <c r="M8" s="62"/>
    </row>
    <row r="9" spans="1:13" ht="22.5">
      <c r="A9" s="62"/>
      <c r="B9" s="62"/>
      <c r="C9" s="62"/>
      <c r="D9" s="62"/>
      <c r="E9" s="62"/>
      <c r="F9" s="62"/>
      <c r="G9" s="63"/>
      <c r="H9" s="62"/>
      <c r="I9" s="62"/>
      <c r="J9" s="62"/>
      <c r="K9" s="62"/>
      <c r="L9" s="62"/>
      <c r="M9" s="62"/>
    </row>
    <row r="10" spans="1:13" ht="22.5">
      <c r="A10" s="62"/>
      <c r="B10" s="62"/>
      <c r="C10" s="62"/>
      <c r="D10" s="62"/>
      <c r="E10" s="62"/>
      <c r="F10" s="62"/>
      <c r="G10" s="63"/>
      <c r="H10" s="62"/>
      <c r="I10" s="62"/>
      <c r="J10" s="62"/>
      <c r="K10" s="62"/>
      <c r="L10" s="62"/>
      <c r="M10" s="62"/>
    </row>
    <row r="11" spans="1:13" ht="22.5">
      <c r="A11" s="62"/>
      <c r="B11" s="62"/>
      <c r="C11" s="62"/>
      <c r="D11" s="62"/>
      <c r="E11" s="62"/>
      <c r="F11" s="62"/>
      <c r="G11" s="63"/>
      <c r="H11" s="62"/>
      <c r="I11" s="62"/>
      <c r="J11" s="62"/>
      <c r="K11" s="62"/>
      <c r="L11" s="62"/>
      <c r="M11" s="62"/>
    </row>
    <row r="12" spans="1:13" ht="22.5">
      <c r="A12" s="62"/>
      <c r="B12" s="62"/>
      <c r="C12" s="62"/>
      <c r="D12" s="62"/>
      <c r="E12" s="62"/>
      <c r="F12" s="62"/>
      <c r="G12" s="63"/>
      <c r="H12" s="62"/>
      <c r="I12" s="62"/>
      <c r="J12" s="62"/>
      <c r="K12" s="62"/>
      <c r="L12" s="62"/>
      <c r="M12" s="62"/>
    </row>
    <row r="13" spans="1:13" ht="22.5">
      <c r="A13" s="62"/>
      <c r="B13" s="62"/>
      <c r="C13" s="62"/>
      <c r="D13" s="62"/>
      <c r="E13" s="62"/>
      <c r="F13" s="62"/>
      <c r="G13" s="63"/>
      <c r="H13" s="62"/>
      <c r="I13" s="62"/>
      <c r="J13" s="62"/>
      <c r="K13" s="62"/>
      <c r="L13" s="62"/>
      <c r="M13" s="62"/>
    </row>
    <row r="14" spans="1:13" ht="22.5">
      <c r="A14" s="62"/>
      <c r="B14" s="62"/>
      <c r="C14" s="62"/>
      <c r="D14" s="62"/>
      <c r="E14" s="62"/>
      <c r="F14" s="62"/>
      <c r="G14" s="63"/>
      <c r="H14" s="62"/>
      <c r="I14" s="62"/>
      <c r="J14" s="62"/>
      <c r="K14" s="62"/>
      <c r="L14" s="62"/>
      <c r="M14" s="62"/>
    </row>
    <row r="15" spans="1:13" ht="22.5">
      <c r="A15" s="62"/>
      <c r="B15" s="62"/>
      <c r="C15" s="62"/>
      <c r="D15" s="62"/>
      <c r="E15" s="62"/>
      <c r="F15" s="62"/>
      <c r="G15" s="63"/>
      <c r="H15" s="62"/>
      <c r="I15" s="62"/>
      <c r="J15" s="62"/>
      <c r="K15" s="62"/>
      <c r="L15" s="62"/>
      <c r="M15" s="62"/>
    </row>
    <row r="16" spans="1:13" ht="22.5">
      <c r="A16" s="62"/>
      <c r="B16" s="62"/>
      <c r="C16" s="62"/>
      <c r="D16" s="62"/>
      <c r="E16" s="62"/>
      <c r="F16" s="62"/>
      <c r="G16" s="63"/>
      <c r="H16" s="62"/>
      <c r="I16" s="62"/>
      <c r="J16" s="62"/>
      <c r="K16" s="62"/>
      <c r="L16" s="62"/>
      <c r="M16" s="62"/>
    </row>
    <row r="17" spans="1:13" ht="22.5">
      <c r="A17" s="62"/>
      <c r="B17" s="62"/>
      <c r="C17" s="62"/>
      <c r="D17" s="62"/>
      <c r="E17" s="62"/>
      <c r="F17" s="62"/>
      <c r="G17" s="63"/>
      <c r="H17" s="62"/>
      <c r="I17" s="62"/>
      <c r="J17" s="62"/>
      <c r="K17" s="62"/>
      <c r="L17" s="62"/>
      <c r="M17" s="62"/>
    </row>
    <row r="18" spans="1:13" ht="22.5">
      <c r="A18" s="62"/>
      <c r="B18" s="62"/>
      <c r="C18" s="62"/>
      <c r="D18" s="62"/>
      <c r="E18" s="62"/>
      <c r="F18" s="62"/>
      <c r="G18" s="63"/>
      <c r="H18" s="62"/>
      <c r="I18" s="62"/>
      <c r="J18" s="62"/>
      <c r="K18" s="62"/>
      <c r="L18" s="62"/>
      <c r="M18" s="62"/>
    </row>
    <row r="19" spans="1:13" ht="22.5">
      <c r="A19" s="62"/>
      <c r="B19" s="62"/>
      <c r="C19" s="62"/>
      <c r="D19" s="62"/>
      <c r="E19" s="62"/>
      <c r="F19" s="62"/>
      <c r="G19" s="63"/>
      <c r="H19" s="62"/>
      <c r="I19" s="62"/>
      <c r="J19" s="62"/>
      <c r="K19" s="62"/>
      <c r="L19" s="62"/>
      <c r="M19" s="62"/>
    </row>
  </sheetData>
  <sheetProtection/>
  <mergeCells count="3">
    <mergeCell ref="A1:M1"/>
    <mergeCell ref="A2:M2"/>
    <mergeCell ref="A3:M3"/>
  </mergeCells>
  <printOptions/>
  <pageMargins left="0.9842519685039371" right="0.7086614173228347" top="0.7480314960629921" bottom="0.7480314960629921" header="0.31496062992125984" footer="0.31496062992125984"/>
  <pageSetup horizontalDpi="1200" verticalDpi="12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M19"/>
  <sheetViews>
    <sheetView view="pageBreakPreview" zoomScale="115" zoomScaleSheetLayoutView="115" workbookViewId="0" topLeftCell="A1">
      <selection activeCell="A2" sqref="A2:M2"/>
    </sheetView>
  </sheetViews>
  <sheetFormatPr defaultColWidth="8.75390625" defaultRowHeight="14.25"/>
  <sheetData>
    <row r="1" spans="1:13" ht="36" customHeight="1">
      <c r="A1" s="11" t="s">
        <v>41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14.25">
      <c r="A2" s="60" t="str">
        <f>'表2'!A2</f>
        <v>标段名称：S541郑州南四环至G343连接线新建工程（南四环-G310段）施工监理                               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1:13" ht="14.25">
      <c r="A3" s="61" t="s">
        <v>28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</row>
    <row r="4" spans="1:13" ht="22.5">
      <c r="A4" s="62"/>
      <c r="B4" s="62"/>
      <c r="C4" s="62"/>
      <c r="D4" s="62"/>
      <c r="E4" s="62"/>
      <c r="F4" s="62"/>
      <c r="G4" s="63"/>
      <c r="H4" s="62"/>
      <c r="I4" s="62"/>
      <c r="J4" s="62"/>
      <c r="K4" s="62"/>
      <c r="L4" s="62"/>
      <c r="M4" s="62"/>
    </row>
    <row r="5" spans="1:13" ht="22.5">
      <c r="A5" s="62"/>
      <c r="B5" s="62"/>
      <c r="C5" s="62"/>
      <c r="D5" s="62"/>
      <c r="E5" s="62"/>
      <c r="F5" s="62"/>
      <c r="G5" s="63"/>
      <c r="H5" s="62"/>
      <c r="I5" s="62"/>
      <c r="J5" s="62"/>
      <c r="K5" s="62"/>
      <c r="L5" s="62"/>
      <c r="M5" s="62"/>
    </row>
    <row r="6" spans="1:13" ht="22.5">
      <c r="A6" s="62"/>
      <c r="B6" s="62"/>
      <c r="C6" s="62"/>
      <c r="D6" s="62"/>
      <c r="E6" s="62"/>
      <c r="F6" s="64"/>
      <c r="G6" s="63"/>
      <c r="H6" s="62"/>
      <c r="I6" s="62"/>
      <c r="J6" s="62"/>
      <c r="K6" s="62"/>
      <c r="L6" s="62"/>
      <c r="M6" s="62"/>
    </row>
    <row r="7" spans="1:13" ht="22.5">
      <c r="A7" s="62"/>
      <c r="B7" s="62"/>
      <c r="C7" s="62"/>
      <c r="D7" s="62"/>
      <c r="E7" s="62"/>
      <c r="F7" s="62"/>
      <c r="G7" s="63"/>
      <c r="H7" s="62"/>
      <c r="I7" s="62"/>
      <c r="J7" s="62"/>
      <c r="K7" s="62"/>
      <c r="L7" s="62"/>
      <c r="M7" s="62"/>
    </row>
    <row r="8" spans="1:13" ht="22.5">
      <c r="A8" s="62"/>
      <c r="B8" s="62"/>
      <c r="C8" s="62"/>
      <c r="D8" s="62"/>
      <c r="E8" s="62"/>
      <c r="F8" s="62"/>
      <c r="G8" s="63"/>
      <c r="H8" s="62"/>
      <c r="I8" s="62"/>
      <c r="J8" s="62"/>
      <c r="K8" s="62"/>
      <c r="L8" s="62"/>
      <c r="M8" s="62"/>
    </row>
    <row r="9" spans="1:13" ht="22.5">
      <c r="A9" s="62"/>
      <c r="B9" s="62"/>
      <c r="C9" s="62"/>
      <c r="D9" s="62"/>
      <c r="E9" s="62"/>
      <c r="F9" s="62"/>
      <c r="G9" s="63"/>
      <c r="H9" s="62"/>
      <c r="I9" s="62"/>
      <c r="J9" s="62"/>
      <c r="K9" s="62"/>
      <c r="L9" s="62"/>
      <c r="M9" s="62"/>
    </row>
    <row r="10" spans="1:13" ht="22.5">
      <c r="A10" s="62"/>
      <c r="B10" s="62"/>
      <c r="C10" s="62"/>
      <c r="D10" s="62"/>
      <c r="E10" s="62"/>
      <c r="F10" s="62"/>
      <c r="G10" s="63"/>
      <c r="H10" s="62"/>
      <c r="I10" s="62"/>
      <c r="J10" s="62"/>
      <c r="K10" s="62"/>
      <c r="L10" s="62"/>
      <c r="M10" s="62"/>
    </row>
    <row r="11" spans="1:13" ht="22.5">
      <c r="A11" s="62"/>
      <c r="B11" s="62"/>
      <c r="C11" s="62"/>
      <c r="D11" s="62"/>
      <c r="E11" s="62"/>
      <c r="F11" s="62"/>
      <c r="G11" s="63"/>
      <c r="H11" s="62"/>
      <c r="I11" s="62"/>
      <c r="J11" s="62"/>
      <c r="K11" s="62"/>
      <c r="L11" s="62"/>
      <c r="M11" s="62"/>
    </row>
    <row r="12" spans="1:13" ht="22.5">
      <c r="A12" s="62"/>
      <c r="B12" s="62"/>
      <c r="C12" s="62"/>
      <c r="D12" s="62"/>
      <c r="E12" s="62"/>
      <c r="F12" s="62"/>
      <c r="G12" s="63"/>
      <c r="H12" s="62"/>
      <c r="I12" s="62"/>
      <c r="J12" s="62"/>
      <c r="K12" s="62"/>
      <c r="L12" s="62"/>
      <c r="M12" s="62"/>
    </row>
    <row r="13" spans="1:13" ht="22.5">
      <c r="A13" s="62"/>
      <c r="B13" s="62"/>
      <c r="C13" s="62"/>
      <c r="D13" s="62"/>
      <c r="E13" s="62"/>
      <c r="F13" s="62"/>
      <c r="G13" s="63"/>
      <c r="H13" s="62"/>
      <c r="I13" s="62"/>
      <c r="J13" s="62"/>
      <c r="K13" s="62"/>
      <c r="L13" s="62"/>
      <c r="M13" s="62"/>
    </row>
    <row r="14" spans="1:13" ht="22.5">
      <c r="A14" s="62"/>
      <c r="B14" s="62"/>
      <c r="C14" s="62"/>
      <c r="D14" s="62"/>
      <c r="E14" s="62"/>
      <c r="F14" s="62"/>
      <c r="G14" s="63"/>
      <c r="H14" s="62"/>
      <c r="I14" s="62"/>
      <c r="J14" s="62"/>
      <c r="K14" s="62"/>
      <c r="L14" s="62"/>
      <c r="M14" s="62"/>
    </row>
    <row r="15" spans="1:13" ht="22.5">
      <c r="A15" s="62"/>
      <c r="B15" s="62"/>
      <c r="C15" s="62"/>
      <c r="D15" s="62"/>
      <c r="E15" s="62"/>
      <c r="F15" s="62"/>
      <c r="G15" s="63"/>
      <c r="H15" s="62"/>
      <c r="I15" s="62"/>
      <c r="J15" s="62"/>
      <c r="K15" s="62"/>
      <c r="L15" s="62"/>
      <c r="M15" s="62"/>
    </row>
    <row r="16" spans="1:13" ht="22.5">
      <c r="A16" s="62"/>
      <c r="B16" s="62"/>
      <c r="C16" s="62"/>
      <c r="D16" s="62"/>
      <c r="E16" s="62"/>
      <c r="F16" s="62"/>
      <c r="G16" s="63"/>
      <c r="H16" s="62"/>
      <c r="I16" s="62"/>
      <c r="J16" s="62"/>
      <c r="K16" s="62"/>
      <c r="L16" s="62"/>
      <c r="M16" s="62"/>
    </row>
    <row r="17" spans="1:13" ht="22.5">
      <c r="A17" s="62"/>
      <c r="B17" s="62"/>
      <c r="C17" s="62"/>
      <c r="D17" s="62"/>
      <c r="E17" s="62"/>
      <c r="F17" s="62"/>
      <c r="G17" s="63"/>
      <c r="H17" s="62"/>
      <c r="I17" s="62"/>
      <c r="J17" s="62"/>
      <c r="K17" s="62"/>
      <c r="L17" s="62"/>
      <c r="M17" s="62"/>
    </row>
    <row r="18" spans="1:13" ht="22.5">
      <c r="A18" s="62"/>
      <c r="B18" s="62"/>
      <c r="C18" s="62"/>
      <c r="D18" s="62"/>
      <c r="E18" s="62"/>
      <c r="F18" s="62"/>
      <c r="G18" s="63"/>
      <c r="H18" s="62"/>
      <c r="I18" s="62"/>
      <c r="J18" s="62"/>
      <c r="K18" s="62"/>
      <c r="L18" s="62"/>
      <c r="M18" s="62"/>
    </row>
    <row r="19" spans="1:13" ht="22.5">
      <c r="A19" s="62"/>
      <c r="B19" s="62"/>
      <c r="C19" s="62"/>
      <c r="D19" s="62"/>
      <c r="E19" s="62"/>
      <c r="F19" s="62"/>
      <c r="G19" s="63"/>
      <c r="H19" s="62"/>
      <c r="I19" s="62"/>
      <c r="J19" s="62"/>
      <c r="K19" s="62"/>
      <c r="L19" s="62"/>
      <c r="M19" s="62"/>
    </row>
  </sheetData>
  <sheetProtection/>
  <mergeCells count="3">
    <mergeCell ref="A1:M1"/>
    <mergeCell ref="A2:M2"/>
    <mergeCell ref="A3:M3"/>
  </mergeCells>
  <printOptions/>
  <pageMargins left="0.9842519685039371" right="0.7086614173228347" top="0.7480314960629921" bottom="0.7480314960629921" header="0.31496062992125984" footer="0.31496062992125984"/>
  <pageSetup horizontalDpi="1200" verticalDpi="12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O9"/>
  <sheetViews>
    <sheetView showZeros="0" view="pageBreakPreview" zoomScale="115" zoomScaleSheetLayoutView="115" workbookViewId="0" topLeftCell="A1">
      <selection activeCell="O7" sqref="O7"/>
    </sheetView>
  </sheetViews>
  <sheetFormatPr defaultColWidth="8.75390625" defaultRowHeight="14.25"/>
  <cols>
    <col min="1" max="1" width="4.875" style="0" customWidth="1"/>
    <col min="3" max="3" width="6.75390625" style="0" customWidth="1"/>
    <col min="10" max="10" width="7.25390625" style="0" customWidth="1"/>
  </cols>
  <sheetData>
    <row r="1" spans="1:15" ht="36" customHeight="1">
      <c r="A1" s="37" t="s">
        <v>42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15" ht="24.75" customHeight="1">
      <c r="A2" s="38" t="str">
        <f>'表1'!A2</f>
        <v>标段名称：S541郑州南四环至G343连接线新建工程（南四环-G310段）施工监理                               </v>
      </c>
      <c r="B2" s="38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5" ht="24.75" customHeight="1">
      <c r="A3" s="65" t="s">
        <v>19</v>
      </c>
      <c r="B3" s="66" t="s">
        <v>4</v>
      </c>
      <c r="C3" s="66"/>
      <c r="D3" s="66"/>
      <c r="E3" s="66"/>
      <c r="F3" s="66"/>
      <c r="G3" s="66"/>
      <c r="H3" s="66"/>
      <c r="I3" s="66" t="s">
        <v>5</v>
      </c>
      <c r="J3" s="66"/>
      <c r="K3" s="66"/>
      <c r="L3" s="66"/>
      <c r="M3" s="66"/>
      <c r="N3" s="66"/>
      <c r="O3" s="73"/>
    </row>
    <row r="4" spans="1:15" ht="38.25" customHeight="1">
      <c r="A4" s="67"/>
      <c r="B4" s="40" t="s">
        <v>43</v>
      </c>
      <c r="C4" s="40" t="s">
        <v>44</v>
      </c>
      <c r="D4" s="40" t="s">
        <v>45</v>
      </c>
      <c r="E4" s="40" t="s">
        <v>46</v>
      </c>
      <c r="F4" s="40" t="s">
        <v>47</v>
      </c>
      <c r="G4" s="40" t="s">
        <v>48</v>
      </c>
      <c r="H4" s="40" t="s">
        <v>49</v>
      </c>
      <c r="I4" s="40" t="s">
        <v>43</v>
      </c>
      <c r="J4" s="40" t="s">
        <v>50</v>
      </c>
      <c r="K4" s="40" t="s">
        <v>45</v>
      </c>
      <c r="L4" s="40" t="s">
        <v>46</v>
      </c>
      <c r="M4" s="40" t="s">
        <v>47</v>
      </c>
      <c r="N4" s="40" t="s">
        <v>48</v>
      </c>
      <c r="O4" s="74" t="s">
        <v>49</v>
      </c>
    </row>
    <row r="5" spans="1:15" ht="24.75" customHeight="1">
      <c r="A5" s="68">
        <v>1</v>
      </c>
      <c r="B5" s="53" t="s">
        <v>51</v>
      </c>
      <c r="C5" s="42"/>
      <c r="D5" s="44"/>
      <c r="E5" s="42">
        <f>ROUND(D5*C5,0)</f>
        <v>0</v>
      </c>
      <c r="F5" s="44"/>
      <c r="G5" s="44"/>
      <c r="H5" s="42">
        <f>ROUND(ROUND(F5,0)+ROUND(G5,0),0)</f>
        <v>0</v>
      </c>
      <c r="I5" s="53" t="s">
        <v>52</v>
      </c>
      <c r="J5" s="42"/>
      <c r="K5" s="44"/>
      <c r="L5" s="42">
        <f>ROUND(K5*J5,0)</f>
        <v>0</v>
      </c>
      <c r="M5" s="44"/>
      <c r="N5" s="44"/>
      <c r="O5" s="75">
        <f>ROUND(ROUND(M5,0)+ROUND(N5,0),0)</f>
        <v>0</v>
      </c>
    </row>
    <row r="6" spans="1:15" ht="24.75" customHeight="1">
      <c r="A6" s="68">
        <v>2</v>
      </c>
      <c r="B6" s="53" t="s">
        <v>52</v>
      </c>
      <c r="C6" s="42"/>
      <c r="D6" s="44"/>
      <c r="E6" s="42">
        <f>ROUND(D6*C6,0)</f>
        <v>0</v>
      </c>
      <c r="F6" s="44"/>
      <c r="G6" s="44"/>
      <c r="H6" s="42">
        <f>ROUND(ROUND(F6,0)+ROUND(G6,0),0)</f>
        <v>0</v>
      </c>
      <c r="I6" s="76"/>
      <c r="J6" s="76"/>
      <c r="K6" s="42"/>
      <c r="L6" s="42"/>
      <c r="M6" s="42"/>
      <c r="N6" s="42"/>
      <c r="O6" s="75">
        <f>ROUND(ROUND(M6,0)+ROUND(N6,0),0)</f>
        <v>0</v>
      </c>
    </row>
    <row r="7" spans="1:15" ht="24.75" customHeight="1">
      <c r="A7" s="68">
        <v>3</v>
      </c>
      <c r="B7" s="53" t="s">
        <v>53</v>
      </c>
      <c r="C7" s="42"/>
      <c r="D7" s="44"/>
      <c r="E7" s="42">
        <f>ROUND(D7*C7,0)</f>
        <v>0</v>
      </c>
      <c r="F7" s="44"/>
      <c r="G7" s="44"/>
      <c r="H7" s="42">
        <f>ROUND(ROUND(F7,0)+ROUND(G7,0),0)</f>
        <v>0</v>
      </c>
      <c r="I7" s="76"/>
      <c r="J7" s="76"/>
      <c r="K7" s="42"/>
      <c r="L7" s="42"/>
      <c r="M7" s="42"/>
      <c r="N7" s="42"/>
      <c r="O7" s="75">
        <f>ROUND(ROUND(M7,0)+ROUND(N7,0),0)</f>
        <v>0</v>
      </c>
    </row>
    <row r="8" spans="1:15" ht="24.75" customHeight="1">
      <c r="A8" s="69" t="s">
        <v>54</v>
      </c>
      <c r="B8" s="70"/>
      <c r="C8" s="42"/>
      <c r="D8" s="44"/>
      <c r="E8" s="42"/>
      <c r="F8" s="44"/>
      <c r="G8" s="44"/>
      <c r="H8" s="42"/>
      <c r="I8" s="76"/>
      <c r="J8" s="76"/>
      <c r="K8" s="42"/>
      <c r="L8" s="42"/>
      <c r="M8" s="42"/>
      <c r="N8" s="42"/>
      <c r="O8" s="75"/>
    </row>
    <row r="9" spans="1:15" ht="24.75" customHeight="1">
      <c r="A9" s="71" t="s">
        <v>55</v>
      </c>
      <c r="B9" s="72"/>
      <c r="C9" s="72"/>
      <c r="D9" s="72"/>
      <c r="E9" s="72"/>
      <c r="F9" s="72">
        <f>ROUND(ROUND(F5,0)+ROUND(F6,0)+ROUND(F7,0),0)</f>
        <v>0</v>
      </c>
      <c r="G9" s="72">
        <f>ROUND(ROUND(G5,0)+ROUND(G6,0)+ROUND(G7,0),0)</f>
        <v>0</v>
      </c>
      <c r="H9" s="72">
        <f>ROUND(ROUND(H5,0)+ROUND(H6,0)+ROUND(H7,0),0)</f>
        <v>0</v>
      </c>
      <c r="I9" s="72" t="s">
        <v>55</v>
      </c>
      <c r="J9" s="72"/>
      <c r="K9" s="72"/>
      <c r="L9" s="72"/>
      <c r="M9" s="77">
        <f>ROUND(ROUND(M5,0)+ROUND(M6,0)+ROUND(M7,0),0)</f>
        <v>0</v>
      </c>
      <c r="N9" s="77">
        <f>ROUND(ROUND(N5,0)+ROUND(N6,0)+ROUND(N7,0),0)</f>
        <v>0</v>
      </c>
      <c r="O9" s="77">
        <f>ROUND(ROUND(O5,0)+ROUND(O6,0)+ROUND(O7,0),0)</f>
        <v>0</v>
      </c>
    </row>
  </sheetData>
  <sheetProtection/>
  <mergeCells count="7">
    <mergeCell ref="A1:O1"/>
    <mergeCell ref="A2:O2"/>
    <mergeCell ref="B3:H3"/>
    <mergeCell ref="I3:O3"/>
    <mergeCell ref="A9:E9"/>
    <mergeCell ref="I9:L9"/>
    <mergeCell ref="A3:A4"/>
  </mergeCells>
  <printOptions/>
  <pageMargins left="0.4724409448818898" right="0.4724409448818898" top="0.7480314960629921" bottom="0.7480314960629921" header="0.31496062992125984" footer="0.31496062992125984"/>
  <pageSetup horizontalDpi="1200" verticalDpi="12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M20"/>
  <sheetViews>
    <sheetView view="pageBreakPreview" zoomScaleSheetLayoutView="100" workbookViewId="0" topLeftCell="A1">
      <selection activeCell="A2" sqref="A2:M2"/>
    </sheetView>
  </sheetViews>
  <sheetFormatPr defaultColWidth="8.75390625" defaultRowHeight="14.25"/>
  <sheetData>
    <row r="1" spans="1:13" ht="36" customHeight="1">
      <c r="A1" s="11" t="s">
        <v>56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14.25">
      <c r="A2" s="60" t="str">
        <f>'表1'!A2</f>
        <v>标段名称：S541郑州南四环至G343连接线新建工程（南四环-G310段）施工监理                               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1:13" ht="14.25">
      <c r="A3" s="61" t="s">
        <v>28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</row>
    <row r="4" spans="1:13" ht="22.5">
      <c r="A4" s="62"/>
      <c r="B4" s="62"/>
      <c r="C4" s="62"/>
      <c r="D4" s="62"/>
      <c r="E4" s="62"/>
      <c r="F4" s="62"/>
      <c r="G4" s="63"/>
      <c r="H4" s="62"/>
      <c r="I4" s="62"/>
      <c r="J4" s="62"/>
      <c r="K4" s="62"/>
      <c r="L4" s="62"/>
      <c r="M4" s="62"/>
    </row>
    <row r="5" spans="1:13" ht="22.5">
      <c r="A5" s="62"/>
      <c r="B5" s="62"/>
      <c r="C5" s="62"/>
      <c r="D5" s="62"/>
      <c r="E5" s="62"/>
      <c r="F5" s="62"/>
      <c r="G5" s="63"/>
      <c r="H5" s="62"/>
      <c r="I5" s="62"/>
      <c r="J5" s="62"/>
      <c r="K5" s="62"/>
      <c r="L5" s="62"/>
      <c r="M5" s="62"/>
    </row>
    <row r="6" spans="1:13" ht="22.5">
      <c r="A6" s="62"/>
      <c r="B6" s="62"/>
      <c r="C6" s="62"/>
      <c r="D6" s="62"/>
      <c r="E6" s="62"/>
      <c r="F6" s="64"/>
      <c r="G6" s="63"/>
      <c r="H6" s="62"/>
      <c r="I6" s="62"/>
      <c r="J6" s="62"/>
      <c r="K6" s="62"/>
      <c r="L6" s="62"/>
      <c r="M6" s="62"/>
    </row>
    <row r="7" spans="1:13" ht="22.5">
      <c r="A7" s="62"/>
      <c r="B7" s="62"/>
      <c r="C7" s="62"/>
      <c r="D7" s="62"/>
      <c r="E7" s="62"/>
      <c r="F7" s="62"/>
      <c r="G7" s="63"/>
      <c r="H7" s="62"/>
      <c r="I7" s="62"/>
      <c r="J7" s="62"/>
      <c r="K7" s="62"/>
      <c r="L7" s="62"/>
      <c r="M7" s="62"/>
    </row>
    <row r="8" spans="1:13" ht="22.5">
      <c r="A8" s="62"/>
      <c r="B8" s="62"/>
      <c r="C8" s="62"/>
      <c r="D8" s="62"/>
      <c r="E8" s="62"/>
      <c r="F8" s="62"/>
      <c r="G8" s="63"/>
      <c r="H8" s="62"/>
      <c r="I8" s="62"/>
      <c r="J8" s="62"/>
      <c r="K8" s="62"/>
      <c r="L8" s="62"/>
      <c r="M8" s="62"/>
    </row>
    <row r="9" spans="1:13" ht="22.5">
      <c r="A9" s="62"/>
      <c r="B9" s="62"/>
      <c r="C9" s="62"/>
      <c r="D9" s="62"/>
      <c r="E9" s="62"/>
      <c r="F9" s="62"/>
      <c r="G9" s="63"/>
      <c r="H9" s="62"/>
      <c r="I9" s="62"/>
      <c r="J9" s="62"/>
      <c r="K9" s="62"/>
      <c r="L9" s="62"/>
      <c r="M9" s="62"/>
    </row>
    <row r="10" spans="1:13" ht="22.5">
      <c r="A10" s="62"/>
      <c r="B10" s="62"/>
      <c r="C10" s="62"/>
      <c r="D10" s="62"/>
      <c r="E10" s="62"/>
      <c r="F10" s="62"/>
      <c r="G10" s="63"/>
      <c r="H10" s="62"/>
      <c r="I10" s="62"/>
      <c r="J10" s="62"/>
      <c r="K10" s="62"/>
      <c r="L10" s="62"/>
      <c r="M10" s="62"/>
    </row>
    <row r="11" spans="1:13" ht="22.5">
      <c r="A11" s="62"/>
      <c r="B11" s="62"/>
      <c r="C11" s="62"/>
      <c r="D11" s="62"/>
      <c r="E11" s="62"/>
      <c r="F11" s="62"/>
      <c r="G11" s="63"/>
      <c r="H11" s="62"/>
      <c r="I11" s="62"/>
      <c r="J11" s="62"/>
      <c r="K11" s="62"/>
      <c r="L11" s="62"/>
      <c r="M11" s="62"/>
    </row>
    <row r="12" spans="1:13" ht="22.5">
      <c r="A12" s="62"/>
      <c r="B12" s="62"/>
      <c r="C12" s="62"/>
      <c r="D12" s="62"/>
      <c r="E12" s="62"/>
      <c r="F12" s="62"/>
      <c r="G12" s="63"/>
      <c r="H12" s="62"/>
      <c r="I12" s="62"/>
      <c r="J12" s="62"/>
      <c r="K12" s="62"/>
      <c r="L12" s="62"/>
      <c r="M12" s="62"/>
    </row>
    <row r="13" spans="1:13" ht="22.5">
      <c r="A13" s="62"/>
      <c r="B13" s="62"/>
      <c r="C13" s="62"/>
      <c r="D13" s="62"/>
      <c r="E13" s="62"/>
      <c r="F13" s="62"/>
      <c r="G13" s="63"/>
      <c r="H13" s="62"/>
      <c r="I13" s="62"/>
      <c r="J13" s="62"/>
      <c r="K13" s="62"/>
      <c r="L13" s="62"/>
      <c r="M13" s="62"/>
    </row>
    <row r="14" spans="1:13" ht="22.5">
      <c r="A14" s="62"/>
      <c r="B14" s="62"/>
      <c r="C14" s="62"/>
      <c r="D14" s="62"/>
      <c r="E14" s="62"/>
      <c r="F14" s="62"/>
      <c r="G14" s="63"/>
      <c r="H14" s="62"/>
      <c r="I14" s="62"/>
      <c r="J14" s="62"/>
      <c r="K14" s="62"/>
      <c r="L14" s="62"/>
      <c r="M14" s="62"/>
    </row>
    <row r="15" spans="1:13" ht="22.5">
      <c r="A15" s="62"/>
      <c r="B15" s="62"/>
      <c r="C15" s="62"/>
      <c r="D15" s="62"/>
      <c r="E15" s="62"/>
      <c r="F15" s="62"/>
      <c r="G15" s="63"/>
      <c r="H15" s="62"/>
      <c r="I15" s="62"/>
      <c r="J15" s="62"/>
      <c r="K15" s="62"/>
      <c r="L15" s="62"/>
      <c r="M15" s="62"/>
    </row>
    <row r="16" spans="1:13" ht="22.5">
      <c r="A16" s="62"/>
      <c r="B16" s="62"/>
      <c r="C16" s="62"/>
      <c r="D16" s="62"/>
      <c r="E16" s="62"/>
      <c r="F16" s="62"/>
      <c r="G16" s="63"/>
      <c r="H16" s="62"/>
      <c r="I16" s="62"/>
      <c r="J16" s="62"/>
      <c r="K16" s="62"/>
      <c r="L16" s="62"/>
      <c r="M16" s="62"/>
    </row>
    <row r="17" spans="1:13" ht="22.5">
      <c r="A17" s="62"/>
      <c r="B17" s="62"/>
      <c r="C17" s="62"/>
      <c r="D17" s="62"/>
      <c r="E17" s="62"/>
      <c r="F17" s="62"/>
      <c r="G17" s="63"/>
      <c r="H17" s="62"/>
      <c r="I17" s="62"/>
      <c r="J17" s="62"/>
      <c r="K17" s="62"/>
      <c r="L17" s="62"/>
      <c r="M17" s="62"/>
    </row>
    <row r="18" spans="1:13" ht="22.5">
      <c r="A18" s="62"/>
      <c r="B18" s="62"/>
      <c r="C18" s="62"/>
      <c r="D18" s="62"/>
      <c r="E18" s="62"/>
      <c r="F18" s="62"/>
      <c r="G18" s="63"/>
      <c r="H18" s="62"/>
      <c r="I18" s="62"/>
      <c r="J18" s="62"/>
      <c r="K18" s="62"/>
      <c r="L18" s="62"/>
      <c r="M18" s="62"/>
    </row>
    <row r="19" spans="1:13" ht="22.5">
      <c r="A19" s="62"/>
      <c r="B19" s="62"/>
      <c r="C19" s="62"/>
      <c r="D19" s="62"/>
      <c r="E19" s="62"/>
      <c r="F19" s="62"/>
      <c r="G19" s="63"/>
      <c r="H19" s="62"/>
      <c r="I19" s="62"/>
      <c r="J19" s="62"/>
      <c r="K19" s="62"/>
      <c r="L19" s="62"/>
      <c r="M19" s="62"/>
    </row>
    <row r="20" spans="1:13" ht="22.5">
      <c r="A20" s="62"/>
      <c r="B20" s="62"/>
      <c r="C20" s="62"/>
      <c r="D20" s="62"/>
      <c r="E20" s="62"/>
      <c r="F20" s="62"/>
      <c r="G20" s="63"/>
      <c r="H20" s="62"/>
      <c r="I20" s="62"/>
      <c r="J20" s="62"/>
      <c r="K20" s="62"/>
      <c r="L20" s="62"/>
      <c r="M20" s="62"/>
    </row>
  </sheetData>
  <sheetProtection/>
  <mergeCells count="3">
    <mergeCell ref="A1:M1"/>
    <mergeCell ref="A2:M2"/>
    <mergeCell ref="A3:M3"/>
  </mergeCells>
  <printOptions/>
  <pageMargins left="0.9842519685039371" right="0.7086614173228347" top="0.7480314960629921" bottom="0.7480314960629921" header="0.31496062992125984" footer="0.31496062992125984"/>
  <pageSetup horizontalDpi="1200" verticalDpi="12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李中全</cp:lastModifiedBy>
  <cp:lastPrinted>2022-05-17T06:21:45Z</cp:lastPrinted>
  <dcterms:created xsi:type="dcterms:W3CDTF">2004-04-16T02:15:17Z</dcterms:created>
  <dcterms:modified xsi:type="dcterms:W3CDTF">2023-04-17T08:24:17Z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5BCDEE65E1D34389ACC878825CE7F80C_13</vt:lpwstr>
  </property>
</Properties>
</file>