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 tabRatio="884" firstSheet="1" activeTab="1"/>
  </bookViews>
  <sheets>
    <sheet name="投标报价汇总表" sheetId="2" r:id="rId1"/>
    <sheet name="100章" sheetId="1" r:id="rId2"/>
    <sheet name="200章" sheetId="4" r:id="rId3"/>
    <sheet name="200章（保通）" sheetId="3" r:id="rId4"/>
    <sheet name="300章" sheetId="5" r:id="rId5"/>
    <sheet name="300章（保通）" sheetId="6" r:id="rId6"/>
    <sheet name="400章" sheetId="7" r:id="rId7"/>
    <sheet name="400章（保通）" sheetId="8" r:id="rId8"/>
    <sheet name="600章" sheetId="9" r:id="rId9"/>
    <sheet name="600章（保通）" sheetId="10" r:id="rId10"/>
    <sheet name="700章" sheetId="11" r:id="rId11"/>
    <sheet name="700章（保通）" sheetId="12" r:id="rId12"/>
    <sheet name="1500章" sheetId="13" r:id="rId13"/>
    <sheet name="1500-1排水工程" sheetId="14" r:id="rId14"/>
    <sheet name="1500-2照明工程" sheetId="15" r:id="rId15"/>
    <sheet name="1500-3通信工程" sheetId="16" r:id="rId16"/>
  </sheets>
  <definedNames>
    <definedName name="_xlnm._FilterDatabase" localSheetId="12" hidden="1">'1500章'!$A$1:$F$10</definedName>
    <definedName name="_xlnm._FilterDatabase" localSheetId="2" hidden="1">'200章'!$A$6:$F$39</definedName>
    <definedName name="_xlnm._FilterDatabase" localSheetId="3" hidden="1">'200章（保通）'!$A$6:$F$58</definedName>
    <definedName name="_xlnm._FilterDatabase" localSheetId="4" hidden="1">'300章'!$A$7:$F$56</definedName>
    <definedName name="_xlnm._FilterDatabase" localSheetId="5" hidden="1">'300章（保通）'!$A$6:$F$38</definedName>
    <definedName name="_xlnm._FilterDatabase" localSheetId="6" hidden="1">'400章'!$A$6:$F$105</definedName>
    <definedName name="_xlnm._FilterDatabase" localSheetId="8" hidden="1">'600章'!$A$6:$F$33</definedName>
    <definedName name="_xlnm._FilterDatabase" localSheetId="9" hidden="1">'600章（保通）'!$A$6:$F$35</definedName>
    <definedName name="_xlnm.Print_Area" localSheetId="0">投标报价汇总表!$A$1:$E$23</definedName>
    <definedName name="_xlnm.Print_Titles" localSheetId="1">'100章'!$1:$6</definedName>
    <definedName name="_xlnm.Print_Titles" localSheetId="13">'1500-1排水工程'!$2:$6</definedName>
    <definedName name="_xlnm.Print_Titles" localSheetId="12">'1500章'!#REF!</definedName>
    <definedName name="_xlnm.Print_Titles" localSheetId="2">'200章'!#REF!</definedName>
    <definedName name="_xlnm.Print_Titles" localSheetId="3">'200章（保通）'!$1:$6</definedName>
    <definedName name="_xlnm.Print_Titles" localSheetId="4">'300章'!$1:$7</definedName>
    <definedName name="_xlnm.Print_Titles" localSheetId="5">'300章（保通）'!#REF!</definedName>
    <definedName name="_xlnm.Print_Titles" localSheetId="6">'400章'!$1:$6</definedName>
    <definedName name="_xlnm.Print_Titles" localSheetId="7">'400章（保通）'!#REF!</definedName>
    <definedName name="_xlnm.Print_Titles" localSheetId="8">'600章'!#REF!</definedName>
    <definedName name="_xlnm.Print_Titles" localSheetId="9">'600章（保通）'!#REF!</definedName>
    <definedName name="_xlnm.Print_Titles" localSheetId="10">'700章'!#REF!</definedName>
    <definedName name="_xlnm.Print_Titles" localSheetId="11">'700章（保通）'!#REF!</definedName>
  </definedNames>
  <calcPr calcId="144525"/>
</workbook>
</file>

<file path=xl/sharedStrings.xml><?xml version="1.0" encoding="utf-8"?>
<sst xmlns="http://schemas.openxmlformats.org/spreadsheetml/2006/main" count="1762" uniqueCount="832">
  <si>
    <t>投标报价汇总表</t>
  </si>
  <si>
    <t>合同段：郑东新区鸿苑路与连霍高速公路立交工程</t>
  </si>
  <si>
    <t/>
  </si>
  <si>
    <t>标表1</t>
  </si>
  <si>
    <t>序号</t>
  </si>
  <si>
    <t>章次</t>
  </si>
  <si>
    <t>科目名称</t>
  </si>
  <si>
    <t>金额（元）</t>
  </si>
  <si>
    <t>1</t>
  </si>
  <si>
    <t>100</t>
  </si>
  <si>
    <t xml:space="preserve">  总 则</t>
  </si>
  <si>
    <t>2</t>
  </si>
  <si>
    <t>200</t>
  </si>
  <si>
    <t xml:space="preserve">  路 基</t>
  </si>
  <si>
    <t>3</t>
  </si>
  <si>
    <t xml:space="preserve">  路 基（保通）</t>
  </si>
  <si>
    <t>4</t>
  </si>
  <si>
    <t>300</t>
  </si>
  <si>
    <t xml:space="preserve">  路 面</t>
  </si>
  <si>
    <t>5</t>
  </si>
  <si>
    <t xml:space="preserve">  路 面（保通）</t>
  </si>
  <si>
    <t>6</t>
  </si>
  <si>
    <t>400</t>
  </si>
  <si>
    <t xml:space="preserve">  桥梁、涵洞</t>
  </si>
  <si>
    <t>7</t>
  </si>
  <si>
    <t xml:space="preserve">  桥梁、涵洞（保通）</t>
  </si>
  <si>
    <t>8</t>
  </si>
  <si>
    <t>600</t>
  </si>
  <si>
    <t xml:space="preserve">  安全设施及预埋管线</t>
  </si>
  <si>
    <t>9</t>
  </si>
  <si>
    <t xml:space="preserve">  安全设施及预埋管线（保通）</t>
  </si>
  <si>
    <t>10</t>
  </si>
  <si>
    <t>700</t>
  </si>
  <si>
    <t xml:space="preserve">  绿化及环境保护设施</t>
  </si>
  <si>
    <t>11</t>
  </si>
  <si>
    <t xml:space="preserve">  绿化及环境保护设施（保通）</t>
  </si>
  <si>
    <t>12</t>
  </si>
  <si>
    <t>1500</t>
  </si>
  <si>
    <t xml:space="preserve"> 市政配套工程</t>
  </si>
  <si>
    <t>13</t>
  </si>
  <si>
    <t>第100章至第1500章合计</t>
  </si>
  <si>
    <t>14</t>
  </si>
  <si>
    <t>已包含在清单合计中的材料、工程设备、专业工程暂估价合计</t>
  </si>
  <si>
    <t>15</t>
  </si>
  <si>
    <t>清单合计减去材料、工程设备、专业工程暂估价合计（评标价）</t>
  </si>
  <si>
    <t>16</t>
  </si>
  <si>
    <t>暂列金额3%</t>
  </si>
  <si>
    <t>17</t>
  </si>
  <si>
    <t>创优基金（200章-1500章）*1.5%</t>
  </si>
  <si>
    <t>18</t>
  </si>
  <si>
    <t>投标报价</t>
  </si>
  <si>
    <t>工程量清单表</t>
  </si>
  <si>
    <t>标表2</t>
  </si>
  <si>
    <t>第100章  总 则</t>
  </si>
  <si>
    <t>子目号</t>
  </si>
  <si>
    <t>子目名称</t>
  </si>
  <si>
    <t>单位</t>
  </si>
  <si>
    <t>数量</t>
  </si>
  <si>
    <t>单价</t>
  </si>
  <si>
    <t>合价</t>
  </si>
  <si>
    <t>101</t>
  </si>
  <si>
    <t>通则</t>
  </si>
  <si>
    <t>101-1</t>
  </si>
  <si>
    <t>保险费</t>
  </si>
  <si>
    <t>-a</t>
  </si>
  <si>
    <t>按合同条款规定，提供建筑工程一切险</t>
  </si>
  <si>
    <t>总额</t>
  </si>
  <si>
    <t>1.000</t>
  </si>
  <si>
    <t>-b</t>
  </si>
  <si>
    <t>按合同条款规定，提供第三者责任险</t>
  </si>
  <si>
    <t>102</t>
  </si>
  <si>
    <t>工程管理</t>
  </si>
  <si>
    <t>102-1</t>
  </si>
  <si>
    <t>竣工文件</t>
  </si>
  <si>
    <t>102-2</t>
  </si>
  <si>
    <t>施工环保费</t>
  </si>
  <si>
    <t>102-3</t>
  </si>
  <si>
    <t>安全生产费</t>
  </si>
  <si>
    <t>102-4</t>
  </si>
  <si>
    <t>信息化系统（暂估价）</t>
  </si>
  <si>
    <t>102-5</t>
  </si>
  <si>
    <t>保通费（暂估价）</t>
  </si>
  <si>
    <t>103</t>
  </si>
  <si>
    <t>临时工程与设施</t>
  </si>
  <si>
    <t>103-1</t>
  </si>
  <si>
    <t>临时道路修建、养护与拆除(包括原道路的养护)</t>
  </si>
  <si>
    <t>施工便道（桥）修建费</t>
  </si>
  <si>
    <t>便道养护及拆除维修费</t>
  </si>
  <si>
    <t>103-2</t>
  </si>
  <si>
    <t>临时占地</t>
  </si>
  <si>
    <t>103-3</t>
  </si>
  <si>
    <t>临时供电设施架设、维护与拆除</t>
  </si>
  <si>
    <t>设施架设、拆除</t>
  </si>
  <si>
    <t>设施维修</t>
  </si>
  <si>
    <t>月</t>
  </si>
  <si>
    <t>16.000</t>
  </si>
  <si>
    <t>103-4</t>
  </si>
  <si>
    <t>电信设施的提供、维修与拆除</t>
  </si>
  <si>
    <t>103-5</t>
  </si>
  <si>
    <t>供水与排污设施</t>
  </si>
  <si>
    <t>104</t>
  </si>
  <si>
    <t>承包人驻地建设</t>
  </si>
  <si>
    <t>104-1</t>
  </si>
  <si>
    <t xml:space="preserve">第100章  合计   人民币 </t>
  </si>
  <si>
    <t>元</t>
  </si>
  <si>
    <t>第200章  路 基</t>
  </si>
  <si>
    <t>202</t>
  </si>
  <si>
    <t>场地清理</t>
  </si>
  <si>
    <t>202-2</t>
  </si>
  <si>
    <t>挖除旧路面</t>
  </si>
  <si>
    <t>沥青混凝土路面</t>
  </si>
  <si>
    <t>m3</t>
  </si>
  <si>
    <t>985.000</t>
  </si>
  <si>
    <t>-d</t>
  </si>
  <si>
    <t>稳定类（底）基层</t>
  </si>
  <si>
    <t>1954.600</t>
  </si>
  <si>
    <t>202-3</t>
  </si>
  <si>
    <t>拆除结构物</t>
  </si>
  <si>
    <t>-c</t>
  </si>
  <si>
    <t>砖、石及其他砌体结构</t>
  </si>
  <si>
    <t>230.160</t>
  </si>
  <si>
    <t>-f</t>
  </si>
  <si>
    <t>隔离栅</t>
  </si>
  <si>
    <t>m</t>
  </si>
  <si>
    <t>200.000</t>
  </si>
  <si>
    <t>-g</t>
  </si>
  <si>
    <t>波形梁护栏</t>
  </si>
  <si>
    <t>400.000</t>
  </si>
  <si>
    <t>203</t>
  </si>
  <si>
    <t>挖方路基</t>
  </si>
  <si>
    <t>203-1</t>
  </si>
  <si>
    <t>路基挖方</t>
  </si>
  <si>
    <t>挖土方</t>
  </si>
  <si>
    <t>30263.000</t>
  </si>
  <si>
    <t>204</t>
  </si>
  <si>
    <t>填方路基</t>
  </si>
  <si>
    <t>204-1</t>
  </si>
  <si>
    <t>路基填筑（包括填前压实）</t>
  </si>
  <si>
    <t>-h</t>
  </si>
  <si>
    <t>结构物台背回填</t>
  </si>
  <si>
    <t>-h-1</t>
  </si>
  <si>
    <t>5%水泥土（利用方）</t>
  </si>
  <si>
    <t>1239.000</t>
  </si>
  <si>
    <t>-i</t>
  </si>
  <si>
    <t>锥坡及台前溜坡填土</t>
  </si>
  <si>
    <t>-i-1</t>
  </si>
  <si>
    <t>素土</t>
  </si>
  <si>
    <t>7.300</t>
  </si>
  <si>
    <t>207</t>
  </si>
  <si>
    <t>坡面排水</t>
  </si>
  <si>
    <t>207-1</t>
  </si>
  <si>
    <t>边沟</t>
  </si>
  <si>
    <t>现浇混凝土</t>
  </si>
  <si>
    <t>-c-1</t>
  </si>
  <si>
    <t>C25</t>
  </si>
  <si>
    <t>7.200</t>
  </si>
  <si>
    <t>预制安装混凝土</t>
  </si>
  <si>
    <t>-d-1</t>
  </si>
  <si>
    <t>C25（利用拆除预制块）</t>
  </si>
  <si>
    <t>511.460</t>
  </si>
  <si>
    <t>207-4</t>
  </si>
  <si>
    <t>跌水与急流槽</t>
  </si>
  <si>
    <t>58.230</t>
  </si>
  <si>
    <t>208</t>
  </si>
  <si>
    <t>护坡、护面墙</t>
  </si>
  <si>
    <t>208-4</t>
  </si>
  <si>
    <t>混凝土护坡</t>
  </si>
  <si>
    <t>混凝土预制件满铺护坡</t>
  </si>
  <si>
    <t>-b-1</t>
  </si>
  <si>
    <t>13.660</t>
  </si>
  <si>
    <t>-e</t>
  </si>
  <si>
    <t>浆砌片石</t>
  </si>
  <si>
    <t>-e-1</t>
  </si>
  <si>
    <t>M7.5</t>
  </si>
  <si>
    <t>6.020</t>
  </si>
  <si>
    <t xml:space="preserve">第200章  合计   人民币  </t>
  </si>
  <si>
    <t>第200章  路 基（保通）</t>
  </si>
  <si>
    <t>202-1</t>
  </si>
  <si>
    <t>清理与掘除</t>
  </si>
  <si>
    <t>清理现场</t>
  </si>
  <si>
    <t>m2</t>
  </si>
  <si>
    <t>40349.400</t>
  </si>
  <si>
    <t>砍伐树木</t>
  </si>
  <si>
    <t>棵</t>
  </si>
  <si>
    <t>535.000</t>
  </si>
  <si>
    <t>挖除树根</t>
  </si>
  <si>
    <t>边坡清表</t>
  </si>
  <si>
    <t>716.900</t>
  </si>
  <si>
    <t>水泥混凝土路面</t>
  </si>
  <si>
    <t>423.000</t>
  </si>
  <si>
    <t>3648.756</t>
  </si>
  <si>
    <t>17842.920</t>
  </si>
  <si>
    <t>钢筋混凝土结构</t>
  </si>
  <si>
    <t>760.200</t>
  </si>
  <si>
    <t>混凝土结构</t>
  </si>
  <si>
    <t>1008.300</t>
  </si>
  <si>
    <t>804.900</t>
  </si>
  <si>
    <t>标志、标牌</t>
  </si>
  <si>
    <t>单柱式道路交通标志（不含基础）</t>
  </si>
  <si>
    <t>块</t>
  </si>
  <si>
    <t>6.000</t>
  </si>
  <si>
    <t>-e-2</t>
  </si>
  <si>
    <t>单悬臂式道路交通标志（不含基础）</t>
  </si>
  <si>
    <t>5.000</t>
  </si>
  <si>
    <t>-e-3</t>
  </si>
  <si>
    <t>双悬臂式道路交通标志（不含基础）</t>
  </si>
  <si>
    <t>3400.000</t>
  </si>
  <si>
    <t>7818.000</t>
  </si>
  <si>
    <t>太阳能黄闪灯</t>
  </si>
  <si>
    <t>套</t>
  </si>
  <si>
    <t>3.000</t>
  </si>
  <si>
    <t>可导向防撞垫</t>
  </si>
  <si>
    <t>-j</t>
  </si>
  <si>
    <t>玻璃钢泄水槽</t>
  </si>
  <si>
    <t>394.000</t>
  </si>
  <si>
    <t>-k</t>
  </si>
  <si>
    <t>盖板沟上钢板</t>
  </si>
  <si>
    <t>t</t>
  </si>
  <si>
    <t>9.008</t>
  </si>
  <si>
    <t>175851.500</t>
  </si>
  <si>
    <t>挖除非适用材料（不含淤泥、岩盐、冻土）</t>
  </si>
  <si>
    <t>18293.000</t>
  </si>
  <si>
    <t>挖淤泥</t>
  </si>
  <si>
    <t>6433.500</t>
  </si>
  <si>
    <t>利用土方</t>
  </si>
  <si>
    <t>26923.000</t>
  </si>
  <si>
    <t>借土填方</t>
  </si>
  <si>
    <t>121266.400</t>
  </si>
  <si>
    <t>-h-2</t>
  </si>
  <si>
    <t>5%水泥土（借方）</t>
  </si>
  <si>
    <t>2952.800</t>
  </si>
  <si>
    <t>205</t>
  </si>
  <si>
    <t>特殊地区路基处理</t>
  </si>
  <si>
    <t>205-1</t>
  </si>
  <si>
    <t>软土路基处理</t>
  </si>
  <si>
    <t>垫层</t>
  </si>
  <si>
    <t>-c-2</t>
  </si>
  <si>
    <t>砂砾垫层</t>
  </si>
  <si>
    <t>1143.000</t>
  </si>
  <si>
    <t>-c-6</t>
  </si>
  <si>
    <t>回填建筑废弃物</t>
  </si>
  <si>
    <t>12082.500</t>
  </si>
  <si>
    <t>土工合成材料</t>
  </si>
  <si>
    <t>-d-3</t>
  </si>
  <si>
    <t>土工格栅</t>
  </si>
  <si>
    <t>3844.000</t>
  </si>
  <si>
    <t>205-9</t>
  </si>
  <si>
    <t>坟墓处治</t>
  </si>
  <si>
    <t>39.000</t>
  </si>
  <si>
    <t>回填砂砾</t>
  </si>
  <si>
    <t>117.000</t>
  </si>
  <si>
    <t>393.900</t>
  </si>
  <si>
    <t>216</t>
  </si>
  <si>
    <t>涵洞临时封堵</t>
  </si>
  <si>
    <t>216-1</t>
  </si>
  <si>
    <t>M7.5浆砌片石</t>
  </si>
  <si>
    <t>5.800</t>
  </si>
  <si>
    <t>216-2</t>
  </si>
  <si>
    <t>拆除圬工</t>
  </si>
  <si>
    <t xml:space="preserve">第200章（保通）  合计   人民币  </t>
  </si>
  <si>
    <t>第300章  路 面</t>
  </si>
  <si>
    <t>304</t>
  </si>
  <si>
    <t>水泥稳定土底基层、基层</t>
  </si>
  <si>
    <t>304-1</t>
  </si>
  <si>
    <t>水泥稳定土底基层</t>
  </si>
  <si>
    <t>碎石</t>
  </si>
  <si>
    <t>-a-1</t>
  </si>
  <si>
    <t>厚160mm</t>
  </si>
  <si>
    <t>553.000</t>
  </si>
  <si>
    <t>304-3</t>
  </si>
  <si>
    <t>水泥稳定土基层</t>
  </si>
  <si>
    <t>-a-2</t>
  </si>
  <si>
    <t>厚340mm</t>
  </si>
  <si>
    <t>1047.630</t>
  </si>
  <si>
    <t>307</t>
  </si>
  <si>
    <t>沥青稳定碎石基层（ATB）</t>
  </si>
  <si>
    <t>307-1</t>
  </si>
  <si>
    <t>沥青稳定碎石基层（ATB-25）</t>
  </si>
  <si>
    <t>厚100mm</t>
  </si>
  <si>
    <t>1109.000</t>
  </si>
  <si>
    <t>308</t>
  </si>
  <si>
    <t>透层和黏层</t>
  </si>
  <si>
    <t>308-1</t>
  </si>
  <si>
    <t>透层</t>
  </si>
  <si>
    <t>308-2</t>
  </si>
  <si>
    <t>黏层</t>
  </si>
  <si>
    <t>改性乳化沥青</t>
  </si>
  <si>
    <t>4991.330</t>
  </si>
  <si>
    <t>309</t>
  </si>
  <si>
    <t>热拌沥青混合料面层</t>
  </si>
  <si>
    <t>309-2</t>
  </si>
  <si>
    <t>中粒式沥青混凝土（AC-20C)</t>
  </si>
  <si>
    <t>厚60mm</t>
  </si>
  <si>
    <t>1000.540</t>
  </si>
  <si>
    <t>309-3</t>
  </si>
  <si>
    <t>粗粒式沥青混凝土（AC-25C)</t>
  </si>
  <si>
    <t>厚80mm</t>
  </si>
  <si>
    <t>738.750</t>
  </si>
  <si>
    <t>310</t>
  </si>
  <si>
    <t>沥青表面处置与封层</t>
  </si>
  <si>
    <t>310-2</t>
  </si>
  <si>
    <t>封层</t>
  </si>
  <si>
    <t>热撒SBS改性沥青碎石</t>
  </si>
  <si>
    <t>3492.700</t>
  </si>
  <si>
    <t>311</t>
  </si>
  <si>
    <t>改性沥青及改性沥清混合料</t>
  </si>
  <si>
    <t>311-1</t>
  </si>
  <si>
    <t>细粒式改性沥青混合料路面（AC-13C)</t>
  </si>
  <si>
    <t>厚40mm</t>
  </si>
  <si>
    <t>7245.130</t>
  </si>
  <si>
    <t>311-2</t>
  </si>
  <si>
    <t>中粒式改性沥青混合料路面（AC-20C)</t>
  </si>
  <si>
    <t>5888.340</t>
  </si>
  <si>
    <t>312</t>
  </si>
  <si>
    <t>水泥混凝土面板</t>
  </si>
  <si>
    <t>312-1</t>
  </si>
  <si>
    <t>厚180mmC25水泥混凝土</t>
  </si>
  <si>
    <t>73.840</t>
  </si>
  <si>
    <t>厚150-270mmC40水泥混凝土找平铺装层</t>
  </si>
  <si>
    <t>306.270</t>
  </si>
  <si>
    <t>厚270-320mmC40水泥混凝土找平铺装层</t>
  </si>
  <si>
    <t>130.100</t>
  </si>
  <si>
    <t>厚300-470mmC40水泥混凝土找平铺装层</t>
  </si>
  <si>
    <t>563.370</t>
  </si>
  <si>
    <t>312-2</t>
  </si>
  <si>
    <t>钢筋</t>
  </si>
  <si>
    <t>带肋钢筋</t>
  </si>
  <si>
    <t>kg</t>
  </si>
  <si>
    <t>58175.380</t>
  </si>
  <si>
    <t>313</t>
  </si>
  <si>
    <t>路肩培土、中央分隔带回填土、土路肩加固及路缘石</t>
  </si>
  <si>
    <t>313-2</t>
  </si>
  <si>
    <t>中央分隔带回填土</t>
  </si>
  <si>
    <t>1428.000</t>
  </si>
  <si>
    <t>313-5</t>
  </si>
  <si>
    <t>混凝土预制块路缘石</t>
  </si>
  <si>
    <t>C30</t>
  </si>
  <si>
    <t>63.470</t>
  </si>
  <si>
    <t>314</t>
  </si>
  <si>
    <t>路面及中央分隔带排水</t>
  </si>
  <si>
    <t>314-1</t>
  </si>
  <si>
    <t>排水管</t>
  </si>
  <si>
    <t>Φ10cmHDPE横向排水管（含现浇C25混凝土）</t>
  </si>
  <si>
    <t>45.000</t>
  </si>
  <si>
    <t>314-4</t>
  </si>
  <si>
    <t>中央分隔带渗沟</t>
  </si>
  <si>
    <t>14.000</t>
  </si>
  <si>
    <t>314-6</t>
  </si>
  <si>
    <t>路肩排水沟</t>
  </si>
  <si>
    <t>464.000</t>
  </si>
  <si>
    <t>314-8</t>
  </si>
  <si>
    <t>砖砌截水墙</t>
  </si>
  <si>
    <t>MU10砖</t>
  </si>
  <si>
    <t>11.880</t>
  </si>
  <si>
    <t>315</t>
  </si>
  <si>
    <t>其他路面</t>
  </si>
  <si>
    <t>315-1</t>
  </si>
  <si>
    <t>厚60mm透水人行道面砖</t>
  </si>
  <si>
    <t>410.220</t>
  </si>
  <si>
    <t xml:space="preserve">第300章  合计   人民币  </t>
  </si>
  <si>
    <t>第300章  路 面（保通）</t>
  </si>
  <si>
    <t>土</t>
  </si>
  <si>
    <t>35904.100</t>
  </si>
  <si>
    <t>乳化沥青</t>
  </si>
  <si>
    <t>309-1</t>
  </si>
  <si>
    <t>细粒式沥青混凝土（AC-13C)</t>
  </si>
  <si>
    <t>35087.400</t>
  </si>
  <si>
    <t>34998.400</t>
  </si>
  <si>
    <t>198.900</t>
  </si>
  <si>
    <t>313-6</t>
  </si>
  <si>
    <t>中央分隔带硬化</t>
  </si>
  <si>
    <t>C25现浇混凝土</t>
  </si>
  <si>
    <t>200mm厚4.0%水泥土</t>
  </si>
  <si>
    <t>120.000</t>
  </si>
  <si>
    <t>316</t>
  </si>
  <si>
    <t>侧分带</t>
  </si>
  <si>
    <t>316-1</t>
  </si>
  <si>
    <t>回填土方</t>
  </si>
  <si>
    <t>1198.500</t>
  </si>
  <si>
    <t>316-2</t>
  </si>
  <si>
    <t>盖板沟上铺设钢板</t>
  </si>
  <si>
    <t>9007.900</t>
  </si>
  <si>
    <t xml:space="preserve">第300章（保通）  合计   人民币  </t>
  </si>
  <si>
    <t>第400章  桥梁、涵洞</t>
  </si>
  <si>
    <t>403</t>
  </si>
  <si>
    <t>403-1</t>
  </si>
  <si>
    <t>基础钢筋（含灌注桩、承台、桩系梁、沉桩、沉井等）</t>
  </si>
  <si>
    <t>光圆钢筋</t>
  </si>
  <si>
    <t>42400.000</t>
  </si>
  <si>
    <t>104800.000</t>
  </si>
  <si>
    <t>403-2</t>
  </si>
  <si>
    <t>下部结构钢筋</t>
  </si>
  <si>
    <t>3900.000</t>
  </si>
  <si>
    <t>93500.000</t>
  </si>
  <si>
    <t>403-3</t>
  </si>
  <si>
    <t>上部结构钢筋</t>
  </si>
  <si>
    <t>65700.000</t>
  </si>
  <si>
    <t>292808.000</t>
  </si>
  <si>
    <t>403-4</t>
  </si>
  <si>
    <t>附属结构钢筋</t>
  </si>
  <si>
    <t>50500.000</t>
  </si>
  <si>
    <t>钢板桩</t>
  </si>
  <si>
    <t>282000.000</t>
  </si>
  <si>
    <t>405</t>
  </si>
  <si>
    <t>钻孔灌注桩</t>
  </si>
  <si>
    <t>405-1</t>
  </si>
  <si>
    <t>陆上钻孔灌注桩</t>
  </si>
  <si>
    <t>-a-3</t>
  </si>
  <si>
    <t>桩径1.5m</t>
  </si>
  <si>
    <t>1244.000</t>
  </si>
  <si>
    <t>410</t>
  </si>
  <si>
    <t>结构混凝土工程</t>
  </si>
  <si>
    <t>410-2</t>
  </si>
  <si>
    <t>混凝土下部结构</t>
  </si>
  <si>
    <t>桥墩混凝土</t>
  </si>
  <si>
    <t>柱式桥墩</t>
  </si>
  <si>
    <t>-b-1-3</t>
  </si>
  <si>
    <t>C40</t>
  </si>
  <si>
    <t>55.800</t>
  </si>
  <si>
    <t>盖梁混凝土</t>
  </si>
  <si>
    <t>-c-3</t>
  </si>
  <si>
    <t>224.800</t>
  </si>
  <si>
    <t>台帽混凝土</t>
  </si>
  <si>
    <t>272.600</t>
  </si>
  <si>
    <t>410-5</t>
  </si>
  <si>
    <t>桥梁上部结构现浇整体化混凝土</t>
  </si>
  <si>
    <t>湿接缝</t>
  </si>
  <si>
    <t>C50</t>
  </si>
  <si>
    <t>186.200</t>
  </si>
  <si>
    <t>410-6</t>
  </si>
  <si>
    <t>现浇混凝土附属结构</t>
  </si>
  <si>
    <t>护栏(按混凝土等级分列)</t>
  </si>
  <si>
    <t>158.200</t>
  </si>
  <si>
    <t>桥头搭板(按混凝土等级分列)</t>
  </si>
  <si>
    <t>-d-2</t>
  </si>
  <si>
    <t>150.000</t>
  </si>
  <si>
    <t>-d-4</t>
  </si>
  <si>
    <t>C20</t>
  </si>
  <si>
    <t>93.600</t>
  </si>
  <si>
    <t>抗震挡块(按混凝土等级分列)</t>
  </si>
  <si>
    <t>-e-4</t>
  </si>
  <si>
    <t>6.600</t>
  </si>
  <si>
    <t>支座垫石(按混凝土等级分列)</t>
  </si>
  <si>
    <t>-f-2</t>
  </si>
  <si>
    <t>6.700</t>
  </si>
  <si>
    <t>410-7</t>
  </si>
  <si>
    <t>预制混凝土附属结构</t>
  </si>
  <si>
    <t>踏步(按混凝土等级分列)</t>
  </si>
  <si>
    <t>411</t>
  </si>
  <si>
    <t>预应力混凝土工程</t>
  </si>
  <si>
    <t>411-5</t>
  </si>
  <si>
    <t>后张法预应力钢绞线</t>
  </si>
  <si>
    <t>47657.160</t>
  </si>
  <si>
    <t>411-8</t>
  </si>
  <si>
    <t>预制预应力混凝土上部结构</t>
  </si>
  <si>
    <t>预应力箱梁(按混凝土等级分列)</t>
  </si>
  <si>
    <t>1372.200</t>
  </si>
  <si>
    <t>413</t>
  </si>
  <si>
    <t>砌石工程</t>
  </si>
  <si>
    <t>413-1</t>
  </si>
  <si>
    <t>413-4</t>
  </si>
  <si>
    <t>浆砌预制混凝土块</t>
  </si>
  <si>
    <t>4.600</t>
  </si>
  <si>
    <t>415</t>
  </si>
  <si>
    <t>桥面铺装</t>
  </si>
  <si>
    <t>415-2</t>
  </si>
  <si>
    <t>水泥混凝土桥面铺装</t>
  </si>
  <si>
    <t>C50混凝土厚100mm</t>
  </si>
  <si>
    <t>324.900</t>
  </si>
  <si>
    <t>415-3</t>
  </si>
  <si>
    <t>防水层</t>
  </si>
  <si>
    <t>铺设防水层</t>
  </si>
  <si>
    <t>3348.800</t>
  </si>
  <si>
    <t>415-4</t>
  </si>
  <si>
    <t>桥面排水</t>
  </si>
  <si>
    <t>竖、横向集中排水管</t>
  </si>
  <si>
    <t>φ150mm UPVC管</t>
  </si>
  <si>
    <t>15.100</t>
  </si>
  <si>
    <t>φ300mm UPVC管</t>
  </si>
  <si>
    <t>220.000</t>
  </si>
  <si>
    <t>416</t>
  </si>
  <si>
    <t>桥梁支座</t>
  </si>
  <si>
    <t>416-3</t>
  </si>
  <si>
    <t>隔震橡胶支座</t>
  </si>
  <si>
    <t>HDR(II) -d295*117-G1.0</t>
  </si>
  <si>
    <t>个</t>
  </si>
  <si>
    <t>56.000</t>
  </si>
  <si>
    <t>HDR(II) -d395*137-G1.0</t>
  </si>
  <si>
    <t>417</t>
  </si>
  <si>
    <t>桥梁接缝和伸缩缝装置</t>
  </si>
  <si>
    <t>417-5</t>
  </si>
  <si>
    <t>对插式伸缩装置</t>
  </si>
  <si>
    <t>80型</t>
  </si>
  <si>
    <t>82.100</t>
  </si>
  <si>
    <t>422</t>
  </si>
  <si>
    <t>钢筋混凝土箱型通道</t>
  </si>
  <si>
    <t>422-4</t>
  </si>
  <si>
    <t>钢筋混凝土U型槽</t>
  </si>
  <si>
    <t>基坑开挖</t>
  </si>
  <si>
    <t>9617.000</t>
  </si>
  <si>
    <t>基础垫层</t>
  </si>
  <si>
    <t>C20混凝土垫层</t>
  </si>
  <si>
    <t>571.300</t>
  </si>
  <si>
    <t>50mm厚C20细石砼保护层</t>
  </si>
  <si>
    <t>186.350</t>
  </si>
  <si>
    <t>混凝土侧墙及底板</t>
  </si>
  <si>
    <t>C40抗渗混凝土</t>
  </si>
  <si>
    <t>5024.100</t>
  </si>
  <si>
    <t>带肋钢筋（HRB400）</t>
  </si>
  <si>
    <t>693363.000</t>
  </si>
  <si>
    <t>护栏基座、墩柱抱箍</t>
  </si>
  <si>
    <t>18.000</t>
  </si>
  <si>
    <t>15.600</t>
  </si>
  <si>
    <t>光圆钢筋（HPB300）</t>
  </si>
  <si>
    <t>618.000</t>
  </si>
  <si>
    <t>-e-5</t>
  </si>
  <si>
    <t>9023.000</t>
  </si>
  <si>
    <t>排水边沟、集水井</t>
  </si>
  <si>
    <t>-f-1</t>
  </si>
  <si>
    <t>32.000</t>
  </si>
  <si>
    <t>-f-3</t>
  </si>
  <si>
    <t>1606.000</t>
  </si>
  <si>
    <t>-f-4</t>
  </si>
  <si>
    <t>5810.000</t>
  </si>
  <si>
    <t>防撞侧墙、混凝土护栏</t>
  </si>
  <si>
    <t>-g-2</t>
  </si>
  <si>
    <t>28.400</t>
  </si>
  <si>
    <t>-g-3</t>
  </si>
  <si>
    <t>463.000</t>
  </si>
  <si>
    <t>-g-4</t>
  </si>
  <si>
    <t>5154.000</t>
  </si>
  <si>
    <t>50x50x3雨水篦子</t>
  </si>
  <si>
    <t>606.000</t>
  </si>
  <si>
    <t>U槽钢护栏</t>
  </si>
  <si>
    <t>机动车道侧墙、外侧人行道侧墙顶护栏</t>
  </si>
  <si>
    <t>250.136</t>
  </si>
  <si>
    <t>-i-3</t>
  </si>
  <si>
    <t>1029.000</t>
  </si>
  <si>
    <t>抗拔桩</t>
  </si>
  <si>
    <t>-j-1</t>
  </si>
  <si>
    <t>Φ80cm</t>
  </si>
  <si>
    <t>208.000</t>
  </si>
  <si>
    <t>-j-2</t>
  </si>
  <si>
    <t>1407.000</t>
  </si>
  <si>
    <t>-j-3</t>
  </si>
  <si>
    <t>12836.000</t>
  </si>
  <si>
    <t xml:space="preserve">第400章  合计   人民币  </t>
  </si>
  <si>
    <t>第400章  桥梁、涵洞（保通）</t>
  </si>
  <si>
    <t>419</t>
  </si>
  <si>
    <t>圆管涵及倒虹吸管涵</t>
  </si>
  <si>
    <t>419-2</t>
  </si>
  <si>
    <t>双孔钢筋混凝土圆管涵</t>
  </si>
  <si>
    <t xml:space="preserve"> BK0+804.3钢筋混凝土圆管涵</t>
  </si>
  <si>
    <t>34.000</t>
  </si>
  <si>
    <t>420</t>
  </si>
  <si>
    <t>盖板箱、箱涵</t>
  </si>
  <si>
    <t>420-3</t>
  </si>
  <si>
    <t>钢筋混凝土盖板通道涵</t>
  </si>
  <si>
    <t>BK1+100钢筋混凝土暗盖板通道</t>
  </si>
  <si>
    <t>35.000</t>
  </si>
  <si>
    <t xml:space="preserve">第400章（保通）  合计   人民币  </t>
  </si>
  <si>
    <t>第600章  安全设施及预埋管线</t>
  </si>
  <si>
    <t>602</t>
  </si>
  <si>
    <t>护栏</t>
  </si>
  <si>
    <t>602-3</t>
  </si>
  <si>
    <t>波形梁钢护栏</t>
  </si>
  <si>
    <t>路侧波形梁钢护栏</t>
  </si>
  <si>
    <t>Gr-SA-1.5B2</t>
  </si>
  <si>
    <t>126.000</t>
  </si>
  <si>
    <t>Gr-SB-2E</t>
  </si>
  <si>
    <t>44.000</t>
  </si>
  <si>
    <t>Gr-SB-2E（利用拆除的钢护栏）</t>
  </si>
  <si>
    <t>1854.000</t>
  </si>
  <si>
    <t>中央分隔带波形梁钢护栏</t>
  </si>
  <si>
    <t>Gr-SBm-2E</t>
  </si>
  <si>
    <t>-b-2</t>
  </si>
  <si>
    <t>1274.000</t>
  </si>
  <si>
    <t>波形梁钢护栏端头</t>
  </si>
  <si>
    <t>A型DR1端头</t>
  </si>
  <si>
    <t>4.000</t>
  </si>
  <si>
    <t>602-6</t>
  </si>
  <si>
    <t>中央分隔带成品城市钢护栏</t>
  </si>
  <si>
    <t>63.000</t>
  </si>
  <si>
    <t>603</t>
  </si>
  <si>
    <t>隔离栅和防落物网</t>
  </si>
  <si>
    <t>603-3</t>
  </si>
  <si>
    <t>焊接网隔离栅</t>
  </si>
  <si>
    <t>金属电焊网隔离栅</t>
  </si>
  <si>
    <t>1870.000</t>
  </si>
  <si>
    <t>603-5</t>
  </si>
  <si>
    <t>防落物网</t>
  </si>
  <si>
    <t>160.000</t>
  </si>
  <si>
    <t>604</t>
  </si>
  <si>
    <t>道路交通标志</t>
  </si>
  <si>
    <t>604-7</t>
  </si>
  <si>
    <t>附着式交通标志</t>
  </si>
  <si>
    <t>〇D=80</t>
  </si>
  <si>
    <t>605</t>
  </si>
  <si>
    <t>道路交通标线</t>
  </si>
  <si>
    <t>605-1</t>
  </si>
  <si>
    <t>热熔型涂料路面标线</t>
  </si>
  <si>
    <t>普通标线</t>
  </si>
  <si>
    <t>1402.200</t>
  </si>
  <si>
    <t>605-5</t>
  </si>
  <si>
    <t>轮廓标</t>
  </si>
  <si>
    <t>605-6</t>
  </si>
  <si>
    <t>立面标记</t>
  </si>
  <si>
    <t>295.560</t>
  </si>
  <si>
    <t>606</t>
  </si>
  <si>
    <t>防眩设施</t>
  </si>
  <si>
    <t>606-1</t>
  </si>
  <si>
    <t>防眩板</t>
  </si>
  <si>
    <t>86.000</t>
  </si>
  <si>
    <t xml:space="preserve">第600章  合计   人民币  </t>
  </si>
  <si>
    <t>第600章  安全设施及预埋管线（保通）</t>
  </si>
  <si>
    <t>4790.000</t>
  </si>
  <si>
    <t>B型DR3端头</t>
  </si>
  <si>
    <t>602-7</t>
  </si>
  <si>
    <t>填充式水马</t>
  </si>
  <si>
    <t>1100.000</t>
  </si>
  <si>
    <t>602-8</t>
  </si>
  <si>
    <t>1730.000</t>
  </si>
  <si>
    <t>604-1</t>
  </si>
  <si>
    <t>单柱式交通标志</t>
  </si>
  <si>
    <t>〇D=100</t>
  </si>
  <si>
    <t>604-5</t>
  </si>
  <si>
    <t>单悬臂式交通标志</t>
  </si>
  <si>
    <t>□270×155</t>
  </si>
  <si>
    <t>□600×290</t>
  </si>
  <si>
    <t>2.000</t>
  </si>
  <si>
    <t>604-6</t>
  </si>
  <si>
    <t>双悬臂式交通标志</t>
  </si>
  <si>
    <t>□340×250×2</t>
  </si>
  <si>
    <t>604-14</t>
  </si>
  <si>
    <t>临时施工标志</t>
  </si>
  <si>
    <t>36.000</t>
  </si>
  <si>
    <t>604-15</t>
  </si>
  <si>
    <t>太阳能爆闪灯（警示距离&gt;2000m）</t>
  </si>
  <si>
    <t>604-16</t>
  </si>
  <si>
    <t>3612.600</t>
  </si>
  <si>
    <t>震荡标线</t>
  </si>
  <si>
    <t>389.600</t>
  </si>
  <si>
    <t>605-7</t>
  </si>
  <si>
    <t>锥形路标</t>
  </si>
  <si>
    <t>600.000</t>
  </si>
  <si>
    <t xml:space="preserve">第600章（保通）  合计   人民币  </t>
  </si>
  <si>
    <t>第700章  绿化及环境保护设施</t>
  </si>
  <si>
    <t>703</t>
  </si>
  <si>
    <t>撒播草种和铺植草皮</t>
  </si>
  <si>
    <t>703-1</t>
  </si>
  <si>
    <t>撒播草种（含喷播）</t>
  </si>
  <si>
    <t>植草</t>
  </si>
  <si>
    <t>5282.190</t>
  </si>
  <si>
    <t>704</t>
  </si>
  <si>
    <t>种植乔木、灌木和攀缘植物</t>
  </si>
  <si>
    <t>704-1</t>
  </si>
  <si>
    <t>人工种植乔木</t>
  </si>
  <si>
    <t>蜀桧（移栽；高1.6m以上）</t>
  </si>
  <si>
    <t>398.000</t>
  </si>
  <si>
    <t>柳树（移栽；胸径8cm）</t>
  </si>
  <si>
    <t>70.000</t>
  </si>
  <si>
    <t>蜀桧（高1.6m以上）</t>
  </si>
  <si>
    <t>704-2</t>
  </si>
  <si>
    <t>人工种植灌木</t>
  </si>
  <si>
    <t>紫穗槐</t>
  </si>
  <si>
    <t xml:space="preserve">第700章  合计   人民币  </t>
  </si>
  <si>
    <t>第700章  绿化及环境保护设施（保通）</t>
  </si>
  <si>
    <t>21759.200</t>
  </si>
  <si>
    <t>绿化廊带恢复（暂估价）</t>
  </si>
  <si>
    <t>项</t>
  </si>
  <si>
    <t xml:space="preserve">第700章（保通）  合计   人民币  </t>
  </si>
  <si>
    <t>第1500章 市政配套工程</t>
  </si>
  <si>
    <t>1500-1</t>
  </si>
  <si>
    <t>排水工程及附属工程</t>
  </si>
  <si>
    <t>1500-2</t>
  </si>
  <si>
    <t>照明工程</t>
  </si>
  <si>
    <t>1500-3</t>
  </si>
  <si>
    <t>通信工程</t>
  </si>
  <si>
    <t xml:space="preserve">第1500章  合计   人民币  </t>
  </si>
  <si>
    <t>工程名称：郑东新区鸿苑路与连霍高速公路立交工程-排水工程</t>
  </si>
  <si>
    <t>项目编码</t>
  </si>
  <si>
    <t>项目名称</t>
  </si>
  <si>
    <t>项目特征描述</t>
  </si>
  <si>
    <t>计量
单位</t>
  </si>
  <si>
    <t>工程量</t>
  </si>
  <si>
    <t>金 额(元)</t>
  </si>
  <si>
    <t>综合单价</t>
  </si>
  <si>
    <t>合 价</t>
  </si>
  <si>
    <t>其中</t>
  </si>
  <si>
    <t>暂估价</t>
  </si>
  <si>
    <t>040101002003</t>
  </si>
  <si>
    <t>挖沟槽土方</t>
  </si>
  <si>
    <t>1.土壤类别:综合考虑
2.挖土深度:4m以内
3.其他详见设计及规范要求</t>
  </si>
  <si>
    <t>040103001003</t>
  </si>
  <si>
    <t>回填方</t>
  </si>
  <si>
    <t>1.密实度要求:按图纸设计和规范要求
2.填方材料品种:素土，符合规范要求
3.填方来源、运距:自行考虑</t>
  </si>
  <si>
    <t>040103002001</t>
  </si>
  <si>
    <t>余方弃置</t>
  </si>
  <si>
    <t>1.废弃料品种:余土
2.运距:自行考虑</t>
  </si>
  <si>
    <t>040501001001</t>
  </si>
  <si>
    <t>混凝土管（II级钢筋混凝土承插管D1000）</t>
  </si>
  <si>
    <t>1.规格:Φ1000钢筋砼承插口排水管（II级）
2.铺设深度:按照设计要求
3.接口形式:橡胶圈接口，具体详见06MS201-1页23
4.基础断面形式:150°砂石基础，具体详见06MS201-1页10
5.其他详见图纸设计、图集及相关规范</t>
  </si>
  <si>
    <t>031001005001</t>
  </si>
  <si>
    <t>铸铁管</t>
  </si>
  <si>
    <t>1.名称:球墨铸铁管
2.型号:DNΦ1200
3.参考图集:GB/T13295/2008
4.其他详见图纸设计、图集及相关规范</t>
  </si>
  <si>
    <t>010401003001</t>
  </si>
  <si>
    <t>实心砖墙</t>
  </si>
  <si>
    <t>1.名称;管头封堵
2.墙厚:240mm</t>
  </si>
  <si>
    <t>040504002001</t>
  </si>
  <si>
    <t>φ1500圆形钢筋混凝土雨水检查井</t>
  </si>
  <si>
    <t>1.型号:圆形钢筋混凝土雨水检查井06MS201-3P17，爬梯采用塑钢踏步
2.垫层材质及厚度:100mmC15砼垫层
3.盖板、底板、侧墙均采用C25抗渗混凝土、抗渗等级S4
4.盖板材质、规格:预制钢筋砼
5.井盖、井圈材质及规格:采用D400型Φ700球墨铸铁井盖及盖座
6.踏步材质、规格:塑钢材质 详见06MS201-6P16、17
7.防渗、防水要求:详见设计说明
8.防坠网设置详见图纸
9.钢筋制作与安装
10.井周加固详见图纸
11.包含混凝土模板的制作、安装及拆除
12.其他详见图纸及相关图集</t>
  </si>
  <si>
    <t>座</t>
  </si>
  <si>
    <t>010101001001</t>
  </si>
  <si>
    <t>平整场地</t>
  </si>
  <si>
    <t>1.土壤类别:一、二类土
2.挖土深度:详见图纸
3.说明:包含放坡及工作面</t>
  </si>
  <si>
    <t>040101001001</t>
  </si>
  <si>
    <t>挖一般土方</t>
  </si>
  <si>
    <t>040103001004</t>
  </si>
  <si>
    <t>1.土壤类别:素土
2.密实度要求:夯填
3.填方来源、运距:自行考虑</t>
  </si>
  <si>
    <t>040103002002</t>
  </si>
  <si>
    <t>040305001001</t>
  </si>
  <si>
    <t>1.材料品种、规格:卵石
2.厚度:200mm</t>
  </si>
  <si>
    <t>040305001002</t>
  </si>
  <si>
    <t>1.材料品种、规格:砂石
2.厚度:200mm</t>
  </si>
  <si>
    <t>040303002001</t>
  </si>
  <si>
    <t>混凝土基础</t>
  </si>
  <si>
    <t>1.混凝土种类:商品混凝土
2.混凝土强度等级:C30
3.说明:含模板安装、拆除费用及混凝土运输费用
4.混凝土运距:自行考虑</t>
  </si>
  <si>
    <t>040305004001</t>
  </si>
  <si>
    <t>砖砌体</t>
  </si>
  <si>
    <t>1.部位:二次灌浆处侧墙
2.材料品种、规格:标准砖240*115*53</t>
  </si>
  <si>
    <t>040303002002</t>
  </si>
  <si>
    <t>1:部位:二次灌浆
2.混凝土种类:商品混凝土
3.混凝土强度等级:C30
4.说明:含模板安装、拆除费用及混凝土运输费用
5.混凝土运距:自行考虑</t>
  </si>
  <si>
    <t>040901001001</t>
  </si>
  <si>
    <t>现浇构件钢筋</t>
  </si>
  <si>
    <t>1.钢筋种类:三级钢
2.钢筋规格:10</t>
  </si>
  <si>
    <t>040901001002</t>
  </si>
  <si>
    <t>1.钢筋种类:三级钢
2.钢筋规格:12</t>
  </si>
  <si>
    <t>040901009001</t>
  </si>
  <si>
    <t>预埋铁件</t>
  </si>
  <si>
    <t>1.材料种类:方钢、螺栓及预埋铁件</t>
  </si>
  <si>
    <t>040801003001</t>
  </si>
  <si>
    <t>组合型成套箱式变电站</t>
  </si>
  <si>
    <t>1.名称:室外箱式变压器
2.型号:200KVA
3.箱变基础安装做法详12YD2第90页
4.其他:详见相关图纸设计及规范要求</t>
  </si>
  <si>
    <t>台</t>
  </si>
  <si>
    <t>040806001001</t>
  </si>
  <si>
    <t>接地极</t>
  </si>
  <si>
    <t>1.名称:垂直接地体
2.材质:L50*5或60圆钢
3.箱变接地做法详12YD2第91页
4.其他:详见相关图纸设计及规范要求</t>
  </si>
  <si>
    <t>根</t>
  </si>
  <si>
    <t>040806002001</t>
  </si>
  <si>
    <t>接地母线</t>
  </si>
  <si>
    <t>1.名称:水平接地体
2.材质:热镀锌扁钢
3.箱变接地做法详12YD2第91页
4.其他:详见相关图纸设计及规范要求</t>
  </si>
  <si>
    <t>040801006001</t>
  </si>
  <si>
    <t>落地式控制箱</t>
  </si>
  <si>
    <t>1.名称:双电源切换柜
2.型号:电源柜
3.规格:W*H*D=1800x600x250
4.基础形式、材质、规格:10#槽钢
5.安装方式:落地基础安装，基础做法详见12YD4第37页
6.其他:详见相关图纸设计及规范要求</t>
  </si>
  <si>
    <t>040101002004</t>
  </si>
  <si>
    <t>1.土壤类别:一类土、二类土
2.挖土深度:0.8米
3.回填要求:  夯填
4.其他:详见相关图纸设计及规范要求</t>
  </si>
  <si>
    <t>040103001005</t>
  </si>
  <si>
    <t>1.名称：回填土夯实
2.其他:详见相关图纸设计及规范要求</t>
  </si>
  <si>
    <t>040803002002</t>
  </si>
  <si>
    <t>电缆保护管</t>
  </si>
  <si>
    <t>1.名称:焊接钢管
2.规格:SC100
3.配置形式:暗配
4.其他:详见相关图纸设计及规范要求</t>
  </si>
  <si>
    <t>040803001001</t>
  </si>
  <si>
    <t>电缆</t>
  </si>
  <si>
    <t>1.名称:铜芯电缆
2.规格：YJV-3*95+2*50
3.材质:铜芯
4.敷设方式、部位:穿管敷设
5.电压等级(kV):1KV
6.其他:详见相关图纸设计及规范要求</t>
  </si>
  <si>
    <t>040803005001</t>
  </si>
  <si>
    <t>电缆终端头</t>
  </si>
  <si>
    <t>1.名称:电缆终端头
2.型号:120mm2以内
3.其他:详见相关图纸设计及规范要求</t>
  </si>
  <si>
    <t>030113008001</t>
  </si>
  <si>
    <t>柴油发电机组</t>
  </si>
  <si>
    <t>1.名称:室外柴油发电机组
2.型号: 100kW
3.其他:详见相关图纸设计及规范要求</t>
  </si>
  <si>
    <t>040807002001</t>
  </si>
  <si>
    <t>供电系统调试</t>
  </si>
  <si>
    <t>1.名称:柴油发电机系统调试
2.其他:详见相关图纸设计及规范要求</t>
  </si>
  <si>
    <t>系统</t>
  </si>
  <si>
    <t>040807003001</t>
  </si>
  <si>
    <t>接地装置调试</t>
  </si>
  <si>
    <t>1.名称:接地装置调试
2.其他:详见相关图纸设计及规范要求</t>
  </si>
  <si>
    <t>组</t>
  </si>
  <si>
    <t>040807002002</t>
  </si>
  <si>
    <t>1.名称:供电系统调试
2.其他:详见相关图纸设计及规范要求</t>
  </si>
  <si>
    <t>040807001001</t>
  </si>
  <si>
    <t>变压器系统调试</t>
  </si>
  <si>
    <t>1.名称:变压器系统调试
2.其他:详见相关图纸设计及规范要求</t>
  </si>
  <si>
    <t>030225002001</t>
  </si>
  <si>
    <t>水处理设备</t>
  </si>
  <si>
    <t>1.名称:一体化预制泵站
2.包含潜污泵、粉碎格栅、专用智能控制箱及其他设备主材材料
3.其他:详见相关图纸设计及规范要求</t>
  </si>
  <si>
    <t>070306008001</t>
  </si>
  <si>
    <t>支护措施</t>
  </si>
  <si>
    <t>1.拉森钢板桩支护</t>
  </si>
  <si>
    <t>041107002001</t>
  </si>
  <si>
    <t>排水、降水</t>
  </si>
  <si>
    <t>1.轻型井点降水</t>
  </si>
  <si>
    <t>昼夜</t>
  </si>
  <si>
    <t>041106001001</t>
  </si>
  <si>
    <t>大型机械设备进出场及安拆</t>
  </si>
  <si>
    <t>1.大型机械进出场费</t>
  </si>
  <si>
    <t>台·次</t>
  </si>
  <si>
    <t>1500-1合计             人民币</t>
  </si>
  <si>
    <t>工程名称：郑东新区鸿苑路与连霍高速公路立交工程—照明工程</t>
  </si>
  <si>
    <t>040803002001</t>
  </si>
  <si>
    <t>低压电缆套管</t>
  </si>
  <si>
    <t>1.名称：低压电缆套管
2.型号：CFRP80
3.其他:详见相关图纸设计及规范要求</t>
  </si>
  <si>
    <t>031001001001</t>
  </si>
  <si>
    <t>镀锌钢管</t>
  </si>
  <si>
    <t>1.名称：镀锌钢管
2.型号：DNΦ100
3.其他:详见相关图纸设计及规范要求</t>
  </si>
  <si>
    <t>040504001001</t>
  </si>
  <si>
    <t>路灯检查井</t>
  </si>
  <si>
    <t>1.手井
2.采用M5水泥砂浆砌筑MU7.5机砖
3.型号规格：780*580mm
4.井盖采用复合塑料井盖
5.其他:详见相关图纸设计及规范要求</t>
  </si>
  <si>
    <t>1500-2合计             人民币</t>
  </si>
  <si>
    <t>工程名称：郑东新区鸿苑路与连霍高速公路立交工程—通信工程</t>
  </si>
  <si>
    <t>040101002002</t>
  </si>
  <si>
    <t>1.土壤类别:一、二类土
2.挖土深度:3M以内
3.原土夯实</t>
  </si>
  <si>
    <t>040103001002</t>
  </si>
  <si>
    <t>1.密实度要求:设计要求
2.填方材料品种:素土
3.填方粒径要求:设计要求
4.填方来源:现场土
5.运距：自行考虑</t>
  </si>
  <si>
    <t>031103009001</t>
  </si>
  <si>
    <t>硅芯管</t>
  </si>
  <si>
    <t>1.规格、型号:硅芯管6孔φ40/33mm
2.其他:详见相关图纸设计及规范要求</t>
  </si>
  <si>
    <t>031103009002</t>
  </si>
  <si>
    <t>1.规格、型号:硅芯管12孔φ40/33mm
2.其他:详见相关图纸设计及规范要求</t>
  </si>
  <si>
    <t>031103008001</t>
  </si>
  <si>
    <t>光缆</t>
  </si>
  <si>
    <t>1. 名称：48芯单模光缆
2.其他:详见相关图纸设计及规范要求</t>
  </si>
  <si>
    <t>031103025001</t>
  </si>
  <si>
    <t>玻璃管箱</t>
  </si>
  <si>
    <t>1.玻璃管箱
2.其他:详见相关图纸设计及规范要求</t>
  </si>
  <si>
    <t>节</t>
  </si>
  <si>
    <t>031103021001</t>
  </si>
  <si>
    <t>托架</t>
  </si>
  <si>
    <t>1.名称:托架
2.其他:详见相关图纸设计及规范要求</t>
  </si>
  <si>
    <t>混凝土井</t>
  </si>
  <si>
    <t>1.名称:通信人井
2.包含进口管C25混凝土包封
3.详见相关图纸设计及规范要求</t>
  </si>
  <si>
    <t>1500-3合计             人民币</t>
  </si>
</sst>
</file>

<file path=xl/styles.xml><?xml version="1.0" encoding="utf-8"?>
<styleSheet xmlns="http://schemas.openxmlformats.org/spreadsheetml/2006/main">
  <numFmts count="6">
    <numFmt numFmtId="176" formatCode="#0.0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36">
    <font>
      <sz val="10"/>
      <name val="Arial"/>
      <charset val="134"/>
    </font>
    <font>
      <sz val="8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b/>
      <sz val="18"/>
      <color indexed="8"/>
      <name val="宋体"/>
      <charset val="134"/>
    </font>
    <font>
      <b/>
      <sz val="18"/>
      <name val="宋体"/>
      <charset val="134"/>
    </font>
    <font>
      <sz val="8"/>
      <name val="宋体"/>
      <charset val="134"/>
    </font>
    <font>
      <b/>
      <sz val="8"/>
      <name val="宋体"/>
      <charset val="134"/>
    </font>
    <font>
      <sz val="8"/>
      <name val="Arial Narrow"/>
      <charset val="134"/>
    </font>
    <font>
      <sz val="8"/>
      <color theme="1"/>
      <name val="宋体"/>
      <charset val="134"/>
    </font>
    <font>
      <sz val="8"/>
      <color theme="1"/>
      <name val="Arial Narrow"/>
      <charset val="134"/>
    </font>
    <font>
      <sz val="10"/>
      <color indexed="8"/>
      <name val="SansSerif"/>
      <charset val="2"/>
    </font>
    <font>
      <sz val="8"/>
      <color indexed="8"/>
      <name val="宋体"/>
      <charset val="134"/>
    </font>
    <font>
      <b/>
      <sz val="12"/>
      <color indexed="8"/>
      <name val="宋体"/>
      <charset val="134"/>
    </font>
    <font>
      <b/>
      <sz val="8"/>
      <color indexed="8"/>
      <name val="宋体"/>
      <charset val="134"/>
    </font>
    <font>
      <sz val="8"/>
      <color indexed="8"/>
      <name val="Arial Narrow"/>
      <charset val="134"/>
    </font>
    <font>
      <sz val="8"/>
      <color rgb="FFFF0000"/>
      <name val="Arial Narrow"/>
      <charset val="134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1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8"/>
      </right>
      <top style="thin">
        <color auto="1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 style="thin">
        <color indexed="8"/>
      </bottom>
      <diagonal/>
    </border>
    <border>
      <left style="medium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3" fillId="10" borderId="32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5" borderId="33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31" applyNumberFormat="0" applyFill="0" applyAlignment="0" applyProtection="0">
      <alignment vertical="center"/>
    </xf>
    <xf numFmtId="0" fontId="21" fillId="0" borderId="31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8" borderId="30" applyNumberFormat="0" applyAlignment="0" applyProtection="0">
      <alignment vertical="center"/>
    </xf>
    <xf numFmtId="0" fontId="34" fillId="8" borderId="32" applyNumberFormat="0" applyAlignment="0" applyProtection="0">
      <alignment vertical="center"/>
    </xf>
    <xf numFmtId="0" fontId="35" fillId="34" borderId="37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27" fillId="0" borderId="34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" fillId="0" borderId="0"/>
    <xf numFmtId="0" fontId="0" fillId="0" borderId="0"/>
  </cellStyleXfs>
  <cellXfs count="107">
    <xf numFmtId="0" fontId="0" fillId="0" borderId="0" xfId="0"/>
    <xf numFmtId="0" fontId="1" fillId="0" borderId="0" xfId="49" applyFont="1"/>
    <xf numFmtId="0" fontId="1" fillId="0" borderId="0" xfId="49" applyFont="1" applyAlignment="1">
      <alignment vertical="center"/>
    </xf>
    <xf numFmtId="0" fontId="2" fillId="0" borderId="0" xfId="49"/>
    <xf numFmtId="177" fontId="2" fillId="0" borderId="0" xfId="49" applyNumberFormat="1" applyAlignment="1">
      <alignment horizontal="center"/>
    </xf>
    <xf numFmtId="0" fontId="3" fillId="2" borderId="0" xfId="0" applyFont="1" applyFill="1" applyAlignment="1">
      <alignment horizontal="center" vertical="top" wrapText="1"/>
    </xf>
    <xf numFmtId="0" fontId="4" fillId="3" borderId="0" xfId="49" applyFont="1" applyFill="1" applyAlignment="1">
      <alignment horizontal="center" vertical="center" wrapText="1"/>
    </xf>
    <xf numFmtId="177" fontId="4" fillId="3" borderId="0" xfId="49" applyNumberFormat="1" applyFont="1" applyFill="1" applyAlignment="1">
      <alignment horizontal="center" vertical="center" wrapText="1"/>
    </xf>
    <xf numFmtId="0" fontId="5" fillId="3" borderId="0" xfId="49" applyFont="1" applyFill="1" applyAlignment="1">
      <alignment horizontal="left" wrapText="1"/>
    </xf>
    <xf numFmtId="177" fontId="5" fillId="3" borderId="0" xfId="49" applyNumberFormat="1" applyFont="1" applyFill="1" applyAlignment="1">
      <alignment horizontal="center" wrapText="1"/>
    </xf>
    <xf numFmtId="0" fontId="6" fillId="3" borderId="1" xfId="49" applyFont="1" applyFill="1" applyBorder="1" applyAlignment="1">
      <alignment horizontal="center" vertical="center" wrapText="1"/>
    </xf>
    <xf numFmtId="0" fontId="6" fillId="3" borderId="2" xfId="49" applyFont="1" applyFill="1" applyBorder="1" applyAlignment="1">
      <alignment horizontal="center" vertical="center" wrapText="1"/>
    </xf>
    <xf numFmtId="177" fontId="6" fillId="3" borderId="2" xfId="49" applyNumberFormat="1" applyFont="1" applyFill="1" applyBorder="1" applyAlignment="1">
      <alignment horizontal="center" vertical="center" wrapText="1"/>
    </xf>
    <xf numFmtId="0" fontId="6" fillId="3" borderId="3" xfId="49" applyFont="1" applyFill="1" applyBorder="1" applyAlignment="1">
      <alignment horizontal="center" vertical="center" wrapText="1"/>
    </xf>
    <xf numFmtId="0" fontId="6" fillId="3" borderId="4" xfId="49" applyFont="1" applyFill="1" applyBorder="1" applyAlignment="1">
      <alignment horizontal="center" vertical="center" wrapText="1"/>
    </xf>
    <xf numFmtId="177" fontId="6" fillId="3" borderId="4" xfId="49" applyNumberFormat="1" applyFont="1" applyFill="1" applyBorder="1" applyAlignment="1">
      <alignment horizontal="center" vertical="center" wrapText="1"/>
    </xf>
    <xf numFmtId="0" fontId="5" fillId="3" borderId="3" xfId="49" applyFont="1" applyFill="1" applyBorder="1" applyAlignment="1">
      <alignment horizontal="center" vertical="center" wrapText="1"/>
    </xf>
    <xf numFmtId="0" fontId="5" fillId="3" borderId="4" xfId="49" applyFont="1" applyFill="1" applyBorder="1" applyAlignment="1">
      <alignment horizontal="left" vertical="center" wrapText="1"/>
    </xf>
    <xf numFmtId="0" fontId="5" fillId="3" borderId="4" xfId="49" applyFont="1" applyFill="1" applyBorder="1" applyAlignment="1">
      <alignment horizontal="center" vertical="center" wrapText="1"/>
    </xf>
    <xf numFmtId="177" fontId="7" fillId="3" borderId="4" xfId="49" applyNumberFormat="1" applyFont="1" applyFill="1" applyBorder="1" applyAlignment="1">
      <alignment horizontal="right" vertical="center" wrapText="1"/>
    </xf>
    <xf numFmtId="177" fontId="7" fillId="3" borderId="4" xfId="49" applyNumberFormat="1" applyFont="1" applyFill="1" applyBorder="1" applyAlignment="1" applyProtection="1">
      <alignment horizontal="right" vertical="center" wrapText="1"/>
      <protection locked="0"/>
    </xf>
    <xf numFmtId="0" fontId="1" fillId="0" borderId="5" xfId="49" applyFont="1" applyBorder="1" applyAlignment="1">
      <alignment vertical="center"/>
    </xf>
    <xf numFmtId="0" fontId="1" fillId="0" borderId="6" xfId="49" applyFont="1" applyBorder="1" applyAlignment="1">
      <alignment horizontal="center" vertical="center"/>
    </xf>
    <xf numFmtId="0" fontId="1" fillId="0" borderId="6" xfId="49" applyFont="1" applyBorder="1" applyAlignment="1">
      <alignment vertical="center"/>
    </xf>
    <xf numFmtId="0" fontId="8" fillId="0" borderId="6" xfId="49" applyFont="1" applyBorder="1" applyAlignment="1">
      <alignment horizontal="right" vertical="center"/>
    </xf>
    <xf numFmtId="177" fontId="9" fillId="0" borderId="6" xfId="49" applyNumberFormat="1" applyFont="1" applyBorder="1" applyAlignment="1">
      <alignment horizontal="center" vertical="center"/>
    </xf>
    <xf numFmtId="177" fontId="1" fillId="0" borderId="6" xfId="49" applyNumberFormat="1" applyFont="1" applyBorder="1" applyAlignment="1">
      <alignment vertical="center"/>
    </xf>
    <xf numFmtId="0" fontId="4" fillId="3" borderId="0" xfId="49" applyFont="1" applyFill="1" applyAlignment="1">
      <alignment horizontal="right" vertical="center" wrapText="1"/>
    </xf>
    <xf numFmtId="0" fontId="5" fillId="3" borderId="0" xfId="49" applyFont="1" applyFill="1" applyAlignment="1">
      <alignment horizontal="right" wrapText="1"/>
    </xf>
    <xf numFmtId="0" fontId="6" fillId="3" borderId="7" xfId="49" applyFont="1" applyFill="1" applyBorder="1" applyAlignment="1">
      <alignment horizontal="center" vertical="center" wrapText="1"/>
    </xf>
    <xf numFmtId="0" fontId="6" fillId="3" borderId="8" xfId="49" applyFont="1" applyFill="1" applyBorder="1" applyAlignment="1">
      <alignment horizontal="center" vertical="center" wrapText="1"/>
    </xf>
    <xf numFmtId="0" fontId="5" fillId="3" borderId="8" xfId="49" applyFont="1" applyFill="1" applyBorder="1" applyAlignment="1">
      <alignment horizontal="right" vertical="center" wrapText="1"/>
    </xf>
    <xf numFmtId="0" fontId="1" fillId="0" borderId="9" xfId="49" applyFont="1" applyBorder="1" applyAlignment="1">
      <alignment vertical="center"/>
    </xf>
    <xf numFmtId="0" fontId="2" fillId="0" borderId="0" xfId="49" applyAlignment="1">
      <alignment horizontal="left"/>
    </xf>
    <xf numFmtId="0" fontId="6" fillId="3" borderId="2" xfId="49" applyFont="1" applyFill="1" applyBorder="1" applyAlignment="1">
      <alignment horizontal="left" vertical="center" wrapText="1"/>
    </xf>
    <xf numFmtId="0" fontId="6" fillId="3" borderId="4" xfId="49" applyFont="1" applyFill="1" applyBorder="1" applyAlignment="1">
      <alignment horizontal="left" vertical="center" wrapText="1"/>
    </xf>
    <xf numFmtId="177" fontId="7" fillId="3" borderId="10" xfId="49" applyNumberFormat="1" applyFont="1" applyFill="1" applyBorder="1" applyAlignment="1">
      <alignment horizontal="right" vertical="center" wrapText="1"/>
    </xf>
    <xf numFmtId="0" fontId="5" fillId="3" borderId="11" xfId="49" applyFont="1" applyFill="1" applyBorder="1" applyAlignment="1">
      <alignment horizontal="center" vertical="center" wrapText="1"/>
    </xf>
    <xf numFmtId="0" fontId="5" fillId="3" borderId="10" xfId="49" applyFont="1" applyFill="1" applyBorder="1" applyAlignment="1">
      <alignment horizontal="left" vertical="center" wrapText="1"/>
    </xf>
    <xf numFmtId="0" fontId="5" fillId="3" borderId="10" xfId="49" applyFont="1" applyFill="1" applyBorder="1" applyAlignment="1">
      <alignment horizontal="center" vertical="center" wrapText="1"/>
    </xf>
    <xf numFmtId="177" fontId="7" fillId="3" borderId="10" xfId="49" applyNumberFormat="1" applyFont="1" applyFill="1" applyBorder="1" applyAlignment="1" applyProtection="1">
      <alignment horizontal="right" vertical="center" wrapText="1"/>
      <protection locked="0"/>
    </xf>
    <xf numFmtId="0" fontId="5" fillId="3" borderId="12" xfId="49" applyFont="1" applyFill="1" applyBorder="1" applyAlignment="1">
      <alignment horizontal="right" vertical="center" wrapText="1"/>
    </xf>
    <xf numFmtId="0" fontId="6" fillId="3" borderId="13" xfId="49" applyFont="1" applyFill="1" applyBorder="1" applyAlignment="1">
      <alignment horizontal="center" vertical="center" wrapText="1"/>
    </xf>
    <xf numFmtId="177" fontId="6" fillId="3" borderId="13" xfId="49" applyNumberFormat="1" applyFont="1" applyFill="1" applyBorder="1" applyAlignment="1">
      <alignment horizontal="center" vertical="center" wrapText="1"/>
    </xf>
    <xf numFmtId="0" fontId="5" fillId="3" borderId="13" xfId="49" applyFont="1" applyFill="1" applyBorder="1" applyAlignment="1">
      <alignment horizontal="center" vertical="center" wrapText="1"/>
    </xf>
    <xf numFmtId="0" fontId="5" fillId="3" borderId="13" xfId="49" applyFont="1" applyFill="1" applyBorder="1" applyAlignment="1">
      <alignment horizontal="left" vertical="center" wrapText="1"/>
    </xf>
    <xf numFmtId="177" fontId="7" fillId="3" borderId="13" xfId="49" applyNumberFormat="1" applyFont="1" applyFill="1" applyBorder="1" applyAlignment="1">
      <alignment horizontal="right" vertical="center" wrapText="1"/>
    </xf>
    <xf numFmtId="177" fontId="7" fillId="3" borderId="13" xfId="49" applyNumberFormat="1" applyFont="1" applyFill="1" applyBorder="1" applyAlignment="1" applyProtection="1">
      <alignment horizontal="right" vertical="center" wrapText="1"/>
      <protection locked="0"/>
    </xf>
    <xf numFmtId="0" fontId="5" fillId="3" borderId="14" xfId="49" applyFont="1" applyFill="1" applyBorder="1" applyAlignment="1">
      <alignment horizontal="center" vertical="center" wrapText="1"/>
    </xf>
    <xf numFmtId="0" fontId="5" fillId="3" borderId="14" xfId="49" applyFont="1" applyFill="1" applyBorder="1" applyAlignment="1">
      <alignment horizontal="left" vertical="center" wrapText="1"/>
    </xf>
    <xf numFmtId="177" fontId="7" fillId="3" borderId="14" xfId="49" applyNumberFormat="1" applyFont="1" applyFill="1" applyBorder="1" applyAlignment="1">
      <alignment horizontal="right" vertical="center" wrapText="1"/>
    </xf>
    <xf numFmtId="177" fontId="7" fillId="3" borderId="14" xfId="49" applyNumberFormat="1" applyFont="1" applyFill="1" applyBorder="1" applyAlignment="1" applyProtection="1">
      <alignment horizontal="right" vertical="center" wrapText="1"/>
      <protection locked="0"/>
    </xf>
    <xf numFmtId="0" fontId="5" fillId="3" borderId="13" xfId="49" applyFont="1" applyFill="1" applyBorder="1" applyAlignment="1">
      <alignment horizontal="right" vertical="center" wrapText="1"/>
    </xf>
    <xf numFmtId="0" fontId="5" fillId="3" borderId="14" xfId="49" applyFont="1" applyFill="1" applyBorder="1" applyAlignment="1">
      <alignment horizontal="right" vertical="center" wrapText="1"/>
    </xf>
    <xf numFmtId="177" fontId="0" fillId="0" borderId="0" xfId="0" applyNumberFormat="1"/>
    <xf numFmtId="0" fontId="10" fillId="2" borderId="0" xfId="0" applyFont="1" applyFill="1" applyAlignment="1">
      <alignment horizontal="left" vertical="top" wrapText="1"/>
    </xf>
    <xf numFmtId="177" fontId="10" fillId="2" borderId="0" xfId="0" applyNumberFormat="1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right" vertical="center" wrapText="1"/>
    </xf>
    <xf numFmtId="177" fontId="11" fillId="2" borderId="0" xfId="0" applyNumberFormat="1" applyFont="1" applyFill="1" applyAlignment="1">
      <alignment horizontal="right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177" fontId="13" fillId="2" borderId="19" xfId="0" applyNumberFormat="1" applyFont="1" applyFill="1" applyBorder="1" applyAlignment="1">
      <alignment horizontal="center" vertical="center" wrapText="1"/>
    </xf>
    <xf numFmtId="177" fontId="13" fillId="2" borderId="20" xfId="0" applyNumberFormat="1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left" vertical="center" wrapText="1"/>
    </xf>
    <xf numFmtId="0" fontId="11" fillId="2" borderId="19" xfId="0" applyFont="1" applyFill="1" applyBorder="1" applyAlignment="1">
      <alignment horizontal="center" vertical="center" wrapText="1"/>
    </xf>
    <xf numFmtId="176" fontId="14" fillId="2" borderId="19" xfId="0" applyNumberFormat="1" applyFont="1" applyFill="1" applyBorder="1" applyAlignment="1">
      <alignment horizontal="right" vertical="center" wrapText="1"/>
    </xf>
    <xf numFmtId="177" fontId="14" fillId="2" borderId="19" xfId="0" applyNumberFormat="1" applyFont="1" applyFill="1" applyBorder="1" applyAlignment="1">
      <alignment horizontal="right" vertical="center" wrapText="1"/>
    </xf>
    <xf numFmtId="177" fontId="14" fillId="2" borderId="20" xfId="0" applyNumberFormat="1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horizontal="right" vertical="center" wrapText="1"/>
    </xf>
    <xf numFmtId="0" fontId="11" fillId="2" borderId="6" xfId="0" applyFont="1" applyFill="1" applyBorder="1" applyAlignment="1">
      <alignment horizontal="right" vertical="center" wrapText="1"/>
    </xf>
    <xf numFmtId="177" fontId="14" fillId="2" borderId="6" xfId="0" applyNumberFormat="1" applyFont="1" applyFill="1" applyBorder="1" applyAlignment="1">
      <alignment horizontal="center" vertical="center" wrapText="1"/>
    </xf>
    <xf numFmtId="177" fontId="11" fillId="2" borderId="6" xfId="0" applyNumberFormat="1" applyFont="1" applyFill="1" applyBorder="1" applyAlignment="1">
      <alignment horizontal="left" vertical="center" wrapText="1"/>
    </xf>
    <xf numFmtId="177" fontId="11" fillId="2" borderId="9" xfId="0" applyNumberFormat="1" applyFont="1" applyFill="1" applyBorder="1" applyAlignment="1">
      <alignment horizontal="left" vertical="center" wrapText="1"/>
    </xf>
    <xf numFmtId="177" fontId="14" fillId="2" borderId="19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19" xfId="0" applyFont="1" applyFill="1" applyBorder="1" applyAlignment="1">
      <alignment vertical="center" wrapText="1"/>
    </xf>
    <xf numFmtId="177" fontId="15" fillId="2" borderId="19" xfId="0" applyNumberFormat="1" applyFont="1" applyFill="1" applyBorder="1" applyAlignment="1">
      <alignment horizontal="right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right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left" vertical="center" wrapText="1"/>
    </xf>
    <xf numFmtId="0" fontId="11" fillId="2" borderId="25" xfId="0" applyFont="1" applyFill="1" applyBorder="1" applyAlignment="1">
      <alignment horizontal="center" vertical="center" wrapText="1"/>
    </xf>
    <xf numFmtId="176" fontId="14" fillId="2" borderId="25" xfId="0" applyNumberFormat="1" applyFont="1" applyFill="1" applyBorder="1" applyAlignment="1">
      <alignment horizontal="right" vertical="center" wrapText="1"/>
    </xf>
    <xf numFmtId="177" fontId="14" fillId="2" borderId="25" xfId="0" applyNumberFormat="1" applyFont="1" applyFill="1" applyBorder="1" applyAlignment="1" applyProtection="1">
      <alignment horizontal="right" vertical="center" wrapText="1"/>
      <protection locked="0"/>
    </xf>
    <xf numFmtId="177" fontId="11" fillId="2" borderId="6" xfId="0" applyNumberFormat="1" applyFont="1" applyFill="1" applyBorder="1" applyAlignment="1">
      <alignment vertical="center" wrapText="1"/>
    </xf>
    <xf numFmtId="177" fontId="11" fillId="2" borderId="9" xfId="0" applyNumberFormat="1" applyFont="1" applyFill="1" applyBorder="1" applyAlignment="1">
      <alignment vertical="center" wrapText="1"/>
    </xf>
    <xf numFmtId="0" fontId="0" fillId="0" borderId="0" xfId="50"/>
    <xf numFmtId="0" fontId="10" fillId="2" borderId="0" xfId="50" applyFont="1" applyFill="1" applyAlignment="1">
      <alignment horizontal="left" vertical="top" wrapText="1"/>
    </xf>
    <xf numFmtId="0" fontId="3" fillId="2" borderId="0" xfId="50" applyFont="1" applyFill="1" applyAlignment="1">
      <alignment horizontal="center" vertical="top" wrapText="1"/>
    </xf>
    <xf numFmtId="0" fontId="11" fillId="2" borderId="0" xfId="50" applyFont="1" applyFill="1" applyAlignment="1">
      <alignment horizontal="left" vertical="center" wrapText="1"/>
    </xf>
    <xf numFmtId="0" fontId="11" fillId="2" borderId="0" xfId="50" applyFont="1" applyFill="1" applyAlignment="1">
      <alignment horizontal="right" vertical="center" wrapText="1"/>
    </xf>
    <xf numFmtId="0" fontId="13" fillId="2" borderId="1" xfId="50" applyFont="1" applyFill="1" applyBorder="1" applyAlignment="1">
      <alignment horizontal="center" vertical="center" wrapText="1"/>
    </xf>
    <xf numFmtId="0" fontId="13" fillId="2" borderId="26" xfId="50" applyFont="1" applyFill="1" applyBorder="1" applyAlignment="1">
      <alignment horizontal="center" vertical="center" wrapText="1"/>
    </xf>
    <xf numFmtId="0" fontId="13" fillId="2" borderId="23" xfId="50" applyFont="1" applyFill="1" applyBorder="1" applyAlignment="1">
      <alignment horizontal="center" vertical="center" wrapText="1"/>
    </xf>
    <xf numFmtId="0" fontId="11" fillId="2" borderId="18" xfId="50" applyFont="1" applyFill="1" applyBorder="1" applyAlignment="1">
      <alignment horizontal="center" vertical="center" wrapText="1"/>
    </xf>
    <xf numFmtId="0" fontId="11" fillId="2" borderId="19" xfId="50" applyFont="1" applyFill="1" applyBorder="1" applyAlignment="1">
      <alignment horizontal="center" vertical="center" wrapText="1"/>
    </xf>
    <xf numFmtId="177" fontId="14" fillId="2" borderId="20" xfId="50" applyNumberFormat="1" applyFont="1" applyFill="1" applyBorder="1" applyAlignment="1">
      <alignment horizontal="right" vertical="center" wrapText="1"/>
    </xf>
    <xf numFmtId="0" fontId="0" fillId="0" borderId="0" xfId="50" applyAlignment="1">
      <alignment vertical="center"/>
    </xf>
    <xf numFmtId="0" fontId="11" fillId="2" borderId="27" xfId="50" applyFont="1" applyFill="1" applyBorder="1" applyAlignment="1">
      <alignment horizontal="center" vertical="center" wrapText="1"/>
    </xf>
    <xf numFmtId="0" fontId="11" fillId="2" borderId="28" xfId="50" applyFont="1" applyFill="1" applyBorder="1" applyAlignment="1">
      <alignment horizontal="center" vertical="center" wrapText="1"/>
    </xf>
    <xf numFmtId="177" fontId="14" fillId="2" borderId="29" xfId="50" applyNumberFormat="1" applyFont="1" applyFill="1" applyBorder="1" applyAlignment="1">
      <alignment horizontal="righ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view="pageBreakPreview" zoomScale="110" zoomScaleNormal="110" zoomScaleSheetLayoutView="110" workbookViewId="0">
      <selection activeCell="E19" sqref="E19"/>
    </sheetView>
  </sheetViews>
  <sheetFormatPr defaultColWidth="9.14285714285714" defaultRowHeight="12.75" outlineLevelCol="6"/>
  <cols>
    <col min="1" max="1" width="8.28571428571429" style="92" customWidth="1"/>
    <col min="2" max="2" width="9.14285714285714" style="92" customWidth="1"/>
    <col min="3" max="3" width="29" style="92" customWidth="1"/>
    <col min="4" max="4" width="27" style="92" customWidth="1"/>
    <col min="5" max="5" width="14.2857142857143" style="92" customWidth="1"/>
    <col min="6" max="10" width="11.7142857142857" style="92" customWidth="1"/>
    <col min="11" max="16384" width="9.14285714285714" style="92"/>
  </cols>
  <sheetData>
    <row r="1" ht="42" customHeight="1" spans="1:5">
      <c r="A1" s="93"/>
      <c r="B1" s="93"/>
      <c r="C1" s="93"/>
      <c r="D1" s="93"/>
      <c r="E1" s="93"/>
    </row>
    <row r="2" ht="27" customHeight="1" spans="1:5">
      <c r="A2" s="94" t="s">
        <v>0</v>
      </c>
      <c r="B2" s="94"/>
      <c r="C2" s="94"/>
      <c r="D2" s="94"/>
      <c r="E2" s="94"/>
    </row>
    <row r="3" ht="15" customHeight="1" spans="1:5">
      <c r="A3" s="95" t="s">
        <v>1</v>
      </c>
      <c r="B3" s="95"/>
      <c r="C3" s="95"/>
      <c r="D3" s="96" t="s">
        <v>2</v>
      </c>
      <c r="E3" s="96" t="s">
        <v>3</v>
      </c>
    </row>
    <row r="4" ht="0.95" customHeight="1" spans="1:5">
      <c r="A4" s="93"/>
      <c r="B4" s="93"/>
      <c r="C4" s="93"/>
      <c r="D4" s="93"/>
      <c r="E4" s="93"/>
    </row>
    <row r="5" ht="24.95" customHeight="1" spans="1:5">
      <c r="A5" s="97" t="s">
        <v>4</v>
      </c>
      <c r="B5" s="98" t="s">
        <v>5</v>
      </c>
      <c r="C5" s="98" t="s">
        <v>6</v>
      </c>
      <c r="D5" s="98"/>
      <c r="E5" s="99" t="s">
        <v>7</v>
      </c>
    </row>
    <row r="6" ht="21" customHeight="1" spans="1:5">
      <c r="A6" s="100" t="s">
        <v>8</v>
      </c>
      <c r="B6" s="101" t="s">
        <v>9</v>
      </c>
      <c r="C6" s="101" t="s">
        <v>10</v>
      </c>
      <c r="D6" s="101"/>
      <c r="E6" s="102">
        <f>'100章'!D29</f>
        <v>2128374.29</v>
      </c>
    </row>
    <row r="7" ht="21" customHeight="1" spans="1:5">
      <c r="A7" s="100" t="s">
        <v>11</v>
      </c>
      <c r="B7" s="101" t="s">
        <v>12</v>
      </c>
      <c r="C7" s="101" t="s">
        <v>13</v>
      </c>
      <c r="D7" s="101"/>
      <c r="E7" s="102">
        <f>'200章'!D39</f>
        <v>0</v>
      </c>
    </row>
    <row r="8" ht="21" customHeight="1" spans="1:5">
      <c r="A8" s="100" t="s">
        <v>14</v>
      </c>
      <c r="B8" s="101" t="s">
        <v>12</v>
      </c>
      <c r="C8" s="101" t="s">
        <v>15</v>
      </c>
      <c r="D8" s="101"/>
      <c r="E8" s="102">
        <f>'200章（保通）'!D58</f>
        <v>0</v>
      </c>
    </row>
    <row r="9" ht="21" customHeight="1" spans="1:5">
      <c r="A9" s="100" t="s">
        <v>16</v>
      </c>
      <c r="B9" s="101" t="s">
        <v>17</v>
      </c>
      <c r="C9" s="101" t="s">
        <v>18</v>
      </c>
      <c r="D9" s="101"/>
      <c r="E9" s="102">
        <f>'300章'!D56</f>
        <v>0</v>
      </c>
    </row>
    <row r="10" ht="21" customHeight="1" spans="1:5">
      <c r="A10" s="100" t="s">
        <v>19</v>
      </c>
      <c r="B10" s="101" t="s">
        <v>17</v>
      </c>
      <c r="C10" s="101" t="s">
        <v>20</v>
      </c>
      <c r="D10" s="101"/>
      <c r="E10" s="102">
        <f>'300章（保通）'!D38</f>
        <v>0</v>
      </c>
    </row>
    <row r="11" ht="21" customHeight="1" spans="1:5">
      <c r="A11" s="100" t="s">
        <v>21</v>
      </c>
      <c r="B11" s="101" t="s">
        <v>22</v>
      </c>
      <c r="C11" s="101" t="s">
        <v>23</v>
      </c>
      <c r="D11" s="101"/>
      <c r="E11" s="102">
        <f>'400章'!D105</f>
        <v>0</v>
      </c>
    </row>
    <row r="12" ht="21" customHeight="1" spans="1:5">
      <c r="A12" s="100" t="s">
        <v>24</v>
      </c>
      <c r="B12" s="101" t="s">
        <v>22</v>
      </c>
      <c r="C12" s="101" t="s">
        <v>25</v>
      </c>
      <c r="D12" s="101"/>
      <c r="E12" s="102">
        <f>'400章（保通）'!D13</f>
        <v>0</v>
      </c>
    </row>
    <row r="13" ht="21" customHeight="1" spans="1:5">
      <c r="A13" s="100" t="s">
        <v>26</v>
      </c>
      <c r="B13" s="101" t="s">
        <v>27</v>
      </c>
      <c r="C13" s="101" t="s">
        <v>28</v>
      </c>
      <c r="D13" s="101"/>
      <c r="E13" s="102">
        <f>'600章'!D33</f>
        <v>0</v>
      </c>
    </row>
    <row r="14" ht="21" customHeight="1" spans="1:5">
      <c r="A14" s="100" t="s">
        <v>29</v>
      </c>
      <c r="B14" s="101" t="s">
        <v>27</v>
      </c>
      <c r="C14" s="101" t="s">
        <v>30</v>
      </c>
      <c r="D14" s="101"/>
      <c r="E14" s="102">
        <f>'600章（保通）'!D35</f>
        <v>0</v>
      </c>
    </row>
    <row r="15" ht="21" customHeight="1" spans="1:5">
      <c r="A15" s="100" t="s">
        <v>31</v>
      </c>
      <c r="B15" s="101" t="s">
        <v>32</v>
      </c>
      <c r="C15" s="101" t="s">
        <v>33</v>
      </c>
      <c r="D15" s="101"/>
      <c r="E15" s="102">
        <f>'700章'!D17</f>
        <v>0</v>
      </c>
    </row>
    <row r="16" ht="21" customHeight="1" spans="1:5">
      <c r="A16" s="100" t="s">
        <v>34</v>
      </c>
      <c r="B16" s="101" t="s">
        <v>32</v>
      </c>
      <c r="C16" s="101" t="s">
        <v>35</v>
      </c>
      <c r="D16" s="101"/>
      <c r="E16" s="102">
        <f>'700章（保通）'!D11</f>
        <v>730000</v>
      </c>
    </row>
    <row r="17" ht="21" customHeight="1" spans="1:5">
      <c r="A17" s="100" t="s">
        <v>36</v>
      </c>
      <c r="B17" s="101" t="s">
        <v>37</v>
      </c>
      <c r="C17" s="101" t="s">
        <v>38</v>
      </c>
      <c r="D17" s="101"/>
      <c r="E17" s="102">
        <f>'1500章'!D10</f>
        <v>0</v>
      </c>
    </row>
    <row r="18" ht="21" customHeight="1" spans="1:7">
      <c r="A18" s="100" t="s">
        <v>39</v>
      </c>
      <c r="B18" s="101" t="s">
        <v>40</v>
      </c>
      <c r="C18" s="101"/>
      <c r="D18" s="101"/>
      <c r="E18" s="102">
        <f>SUM(E6:E17)</f>
        <v>2858374.29</v>
      </c>
      <c r="G18" s="103"/>
    </row>
    <row r="19" ht="21" customHeight="1" spans="1:5">
      <c r="A19" s="100" t="s">
        <v>41</v>
      </c>
      <c r="B19" s="101" t="s">
        <v>42</v>
      </c>
      <c r="C19" s="101"/>
      <c r="D19" s="101"/>
      <c r="E19" s="102">
        <v>1860000</v>
      </c>
    </row>
    <row r="20" ht="21" customHeight="1" spans="1:5">
      <c r="A20" s="100" t="s">
        <v>43</v>
      </c>
      <c r="B20" s="101" t="s">
        <v>44</v>
      </c>
      <c r="C20" s="101"/>
      <c r="D20" s="101"/>
      <c r="E20" s="102">
        <f>E18-E19</f>
        <v>998374.29</v>
      </c>
    </row>
    <row r="21" ht="21" customHeight="1" spans="1:5">
      <c r="A21" s="100" t="s">
        <v>45</v>
      </c>
      <c r="B21" s="101" t="s">
        <v>46</v>
      </c>
      <c r="C21" s="101"/>
      <c r="D21" s="101"/>
      <c r="E21" s="102">
        <f>ROUND(E20*3%,2)</f>
        <v>29951.23</v>
      </c>
    </row>
    <row r="22" ht="21" customHeight="1" spans="1:5">
      <c r="A22" s="100" t="s">
        <v>47</v>
      </c>
      <c r="B22" s="101" t="s">
        <v>48</v>
      </c>
      <c r="C22" s="101"/>
      <c r="D22" s="101"/>
      <c r="E22" s="102">
        <f>ROUND(SUM(E7:E17)*1.5%,2)</f>
        <v>10950</v>
      </c>
    </row>
    <row r="23" ht="21" customHeight="1" spans="1:5">
      <c r="A23" s="104" t="s">
        <v>49</v>
      </c>
      <c r="B23" s="105" t="s">
        <v>50</v>
      </c>
      <c r="C23" s="105"/>
      <c r="D23" s="105"/>
      <c r="E23" s="106">
        <f>ROUND(SUM(E19:E22),2)</f>
        <v>2899275.52</v>
      </c>
    </row>
  </sheetData>
  <sheetProtection algorithmName="SHA-512" hashValue="Dle13QD4xzsK/Cq5yfg7OJhhQhUfYxt5aArIOg6Nx7JDb79nfjhjl3wQNGRAWQ/sumUcQ7tSa60gYdcQgxNFPA==" saltValue="587iUDexOG3/I+fxWFhT1Q==" spinCount="100000" sheet="1" selectLockedCells="1" objects="1" scenarios="1"/>
  <mergeCells count="21">
    <mergeCell ref="A2:E2"/>
    <mergeCell ref="A3:C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B18:D18"/>
    <mergeCell ref="B19:D19"/>
    <mergeCell ref="B20:D20"/>
    <mergeCell ref="B21:D21"/>
    <mergeCell ref="B22:D22"/>
    <mergeCell ref="B23:D23"/>
  </mergeCells>
  <printOptions horizontalCentered="1"/>
  <pageMargins left="0.708661417322835" right="0.708661417322835" top="0.748031496062992" bottom="0.748031496062992" header="0.31496062992126" footer="0.31496062992126"/>
  <pageSetup paperSize="9" fitToWidth="595" fitToHeight="832" pageOrder="overThenDown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view="pageBreakPreview" zoomScale="110" zoomScaleNormal="110" zoomScaleSheetLayoutView="110" workbookViewId="0">
      <selection activeCell="E33" sqref="E33"/>
    </sheetView>
  </sheetViews>
  <sheetFormatPr defaultColWidth="9" defaultRowHeight="12.75" outlineLevelCol="5"/>
  <cols>
    <col min="1" max="1" width="9.28571428571429" customWidth="1"/>
    <col min="2" max="2" width="37.7142857142857" customWidth="1"/>
    <col min="3" max="3" width="6.71428571428571" customWidth="1"/>
    <col min="4" max="4" width="11.2857142857143" customWidth="1"/>
    <col min="5" max="5" width="11.2857142857143" style="54" customWidth="1"/>
    <col min="6" max="6" width="12.7142857142857" style="54" customWidth="1"/>
  </cols>
  <sheetData>
    <row r="1" ht="42" customHeight="1" spans="1:6">
      <c r="A1" s="55"/>
      <c r="B1" s="55"/>
      <c r="C1" s="55"/>
      <c r="D1" s="55"/>
      <c r="E1" s="56"/>
      <c r="F1" s="56"/>
    </row>
    <row r="2" ht="27" customHeight="1" spans="1:6">
      <c r="A2" s="5" t="s">
        <v>51</v>
      </c>
      <c r="B2" s="5"/>
      <c r="C2" s="5"/>
      <c r="D2" s="5"/>
      <c r="E2" s="5"/>
      <c r="F2" s="5"/>
    </row>
    <row r="3" ht="15" customHeight="1" spans="1:6">
      <c r="A3" s="57" t="s">
        <v>1</v>
      </c>
      <c r="B3" s="57"/>
      <c r="C3" s="58" t="s">
        <v>2</v>
      </c>
      <c r="D3" s="58"/>
      <c r="E3" s="58"/>
      <c r="F3" s="59" t="s">
        <v>52</v>
      </c>
    </row>
    <row r="4" ht="0.95" customHeight="1" spans="1:6">
      <c r="A4" s="55"/>
      <c r="B4" s="55"/>
      <c r="C4" s="55"/>
      <c r="D4" s="55"/>
      <c r="E4" s="56"/>
      <c r="F4" s="56"/>
    </row>
    <row r="5" ht="21.95" customHeight="1" spans="1:6">
      <c r="A5" s="60" t="s">
        <v>614</v>
      </c>
      <c r="B5" s="61"/>
      <c r="C5" s="61"/>
      <c r="D5" s="61"/>
      <c r="E5" s="61"/>
      <c r="F5" s="62"/>
    </row>
    <row r="6" ht="17.1" customHeight="1" spans="1:6">
      <c r="A6" s="63" t="s">
        <v>54</v>
      </c>
      <c r="B6" s="64" t="s">
        <v>55</v>
      </c>
      <c r="C6" s="64" t="s">
        <v>56</v>
      </c>
      <c r="D6" s="64" t="s">
        <v>57</v>
      </c>
      <c r="E6" s="65" t="s">
        <v>58</v>
      </c>
      <c r="F6" s="66" t="s">
        <v>59</v>
      </c>
    </row>
    <row r="7" ht="15" customHeight="1" spans="1:6">
      <c r="A7" s="67" t="s">
        <v>562</v>
      </c>
      <c r="B7" s="68" t="s">
        <v>563</v>
      </c>
      <c r="C7" s="69" t="s">
        <v>2</v>
      </c>
      <c r="D7" s="70"/>
      <c r="E7" s="71"/>
      <c r="F7" s="72" t="str">
        <f t="shared" ref="F7:F34" si="0">IF(D7&lt;&gt;0,ROUND(D7*ROUND(E7,2),2),"")</f>
        <v/>
      </c>
    </row>
    <row r="8" ht="15" customHeight="1" spans="1:6">
      <c r="A8" s="67" t="s">
        <v>564</v>
      </c>
      <c r="B8" s="68" t="s">
        <v>565</v>
      </c>
      <c r="C8" s="69" t="s">
        <v>2</v>
      </c>
      <c r="D8" s="70"/>
      <c r="E8" s="71"/>
      <c r="F8" s="72" t="str">
        <f t="shared" si="0"/>
        <v/>
      </c>
    </row>
    <row r="9" ht="15" customHeight="1" spans="1:6">
      <c r="A9" s="67" t="s">
        <v>64</v>
      </c>
      <c r="B9" s="68" t="s">
        <v>566</v>
      </c>
      <c r="C9" s="69" t="s">
        <v>2</v>
      </c>
      <c r="D9" s="70"/>
      <c r="E9" s="71"/>
      <c r="F9" s="72" t="str">
        <f t="shared" si="0"/>
        <v/>
      </c>
    </row>
    <row r="10" ht="15" customHeight="1" spans="1:6">
      <c r="A10" s="67" t="s">
        <v>271</v>
      </c>
      <c r="B10" s="68" t="s">
        <v>569</v>
      </c>
      <c r="C10" s="69" t="s">
        <v>123</v>
      </c>
      <c r="D10" s="70" t="s">
        <v>615</v>
      </c>
      <c r="E10" s="78"/>
      <c r="F10" s="72">
        <f t="shared" si="0"/>
        <v>0</v>
      </c>
    </row>
    <row r="11" ht="15" customHeight="1" spans="1:6">
      <c r="A11" s="67" t="s">
        <v>118</v>
      </c>
      <c r="B11" s="68" t="s">
        <v>577</v>
      </c>
      <c r="C11" s="69" t="s">
        <v>2</v>
      </c>
      <c r="D11" s="70"/>
      <c r="E11" s="71"/>
      <c r="F11" s="72" t="str">
        <f t="shared" si="0"/>
        <v/>
      </c>
    </row>
    <row r="12" ht="15" customHeight="1" spans="1:6">
      <c r="A12" s="67" t="s">
        <v>153</v>
      </c>
      <c r="B12" s="68" t="s">
        <v>578</v>
      </c>
      <c r="C12" s="69" t="s">
        <v>485</v>
      </c>
      <c r="D12" s="70" t="s">
        <v>200</v>
      </c>
      <c r="E12" s="78"/>
      <c r="F12" s="72">
        <f t="shared" si="0"/>
        <v>0</v>
      </c>
    </row>
    <row r="13" ht="15" customHeight="1" spans="1:6">
      <c r="A13" s="67" t="s">
        <v>236</v>
      </c>
      <c r="B13" s="68" t="s">
        <v>616</v>
      </c>
      <c r="C13" s="69" t="s">
        <v>485</v>
      </c>
      <c r="D13" s="70" t="s">
        <v>67</v>
      </c>
      <c r="E13" s="78"/>
      <c r="F13" s="72">
        <f t="shared" si="0"/>
        <v>0</v>
      </c>
    </row>
    <row r="14" ht="15" customHeight="1" spans="1:6">
      <c r="A14" s="67" t="s">
        <v>617</v>
      </c>
      <c r="B14" s="68" t="s">
        <v>618</v>
      </c>
      <c r="C14" s="69" t="s">
        <v>123</v>
      </c>
      <c r="D14" s="70" t="s">
        <v>619</v>
      </c>
      <c r="E14" s="78"/>
      <c r="F14" s="72">
        <f t="shared" si="0"/>
        <v>0</v>
      </c>
    </row>
    <row r="15" ht="15" customHeight="1" spans="1:6">
      <c r="A15" s="67" t="s">
        <v>620</v>
      </c>
      <c r="B15" s="68" t="s">
        <v>211</v>
      </c>
      <c r="C15" s="69" t="s">
        <v>209</v>
      </c>
      <c r="D15" s="70" t="s">
        <v>67</v>
      </c>
      <c r="E15" s="78"/>
      <c r="F15" s="72">
        <f t="shared" si="0"/>
        <v>0</v>
      </c>
    </row>
    <row r="16" ht="15" customHeight="1" spans="1:6">
      <c r="A16" s="67" t="s">
        <v>583</v>
      </c>
      <c r="B16" s="68" t="s">
        <v>584</v>
      </c>
      <c r="C16" s="69" t="s">
        <v>2</v>
      </c>
      <c r="D16" s="70"/>
      <c r="E16" s="71"/>
      <c r="F16" s="72" t="str">
        <f t="shared" si="0"/>
        <v/>
      </c>
    </row>
    <row r="17" ht="15" customHeight="1" spans="1:6">
      <c r="A17" s="67" t="s">
        <v>585</v>
      </c>
      <c r="B17" s="68" t="s">
        <v>586</v>
      </c>
      <c r="C17" s="69" t="s">
        <v>2</v>
      </c>
      <c r="D17" s="70"/>
      <c r="E17" s="71"/>
      <c r="F17" s="72" t="str">
        <f t="shared" si="0"/>
        <v/>
      </c>
    </row>
    <row r="18" ht="15" customHeight="1" spans="1:6">
      <c r="A18" s="67" t="s">
        <v>64</v>
      </c>
      <c r="B18" s="68" t="s">
        <v>587</v>
      </c>
      <c r="C18" s="69" t="s">
        <v>123</v>
      </c>
      <c r="D18" s="70" t="s">
        <v>621</v>
      </c>
      <c r="E18" s="78"/>
      <c r="F18" s="72">
        <f t="shared" si="0"/>
        <v>0</v>
      </c>
    </row>
    <row r="19" ht="15" customHeight="1" spans="1:6">
      <c r="A19" s="67" t="s">
        <v>592</v>
      </c>
      <c r="B19" s="68" t="s">
        <v>593</v>
      </c>
      <c r="C19" s="69" t="s">
        <v>2</v>
      </c>
      <c r="D19" s="70"/>
      <c r="E19" s="71"/>
      <c r="F19" s="72" t="str">
        <f t="shared" si="0"/>
        <v/>
      </c>
    </row>
    <row r="20" ht="15" customHeight="1" spans="1:6">
      <c r="A20" s="67" t="s">
        <v>622</v>
      </c>
      <c r="B20" s="68" t="s">
        <v>623</v>
      </c>
      <c r="C20" s="69" t="s">
        <v>2</v>
      </c>
      <c r="D20" s="70"/>
      <c r="E20" s="71"/>
      <c r="F20" s="72" t="str">
        <f t="shared" si="0"/>
        <v/>
      </c>
    </row>
    <row r="21" ht="15" customHeight="1" spans="1:6">
      <c r="A21" s="67" t="s">
        <v>64</v>
      </c>
      <c r="B21" s="68" t="s">
        <v>624</v>
      </c>
      <c r="C21" s="69" t="s">
        <v>199</v>
      </c>
      <c r="D21" s="70" t="s">
        <v>200</v>
      </c>
      <c r="E21" s="78"/>
      <c r="F21" s="72">
        <f t="shared" si="0"/>
        <v>0</v>
      </c>
    </row>
    <row r="22" ht="15" customHeight="1" spans="1:6">
      <c r="A22" s="67" t="s">
        <v>625</v>
      </c>
      <c r="B22" s="68" t="s">
        <v>626</v>
      </c>
      <c r="C22" s="69" t="s">
        <v>2</v>
      </c>
      <c r="D22" s="70"/>
      <c r="E22" s="71"/>
      <c r="F22" s="72" t="str">
        <f t="shared" si="0"/>
        <v/>
      </c>
    </row>
    <row r="23" ht="15" customHeight="1" spans="1:6">
      <c r="A23" s="67" t="s">
        <v>64</v>
      </c>
      <c r="B23" s="68" t="s">
        <v>627</v>
      </c>
      <c r="C23" s="69" t="s">
        <v>199</v>
      </c>
      <c r="D23" s="70" t="s">
        <v>210</v>
      </c>
      <c r="E23" s="78"/>
      <c r="F23" s="72">
        <f t="shared" si="0"/>
        <v>0</v>
      </c>
    </row>
    <row r="24" ht="15" customHeight="1" spans="1:6">
      <c r="A24" s="67" t="s">
        <v>68</v>
      </c>
      <c r="B24" s="68" t="s">
        <v>628</v>
      </c>
      <c r="C24" s="69" t="s">
        <v>199</v>
      </c>
      <c r="D24" s="70" t="s">
        <v>629</v>
      </c>
      <c r="E24" s="78"/>
      <c r="F24" s="72">
        <f t="shared" si="0"/>
        <v>0</v>
      </c>
    </row>
    <row r="25" ht="15" customHeight="1" spans="1:6">
      <c r="A25" s="67" t="s">
        <v>630</v>
      </c>
      <c r="B25" s="68" t="s">
        <v>631</v>
      </c>
      <c r="C25" s="69" t="s">
        <v>2</v>
      </c>
      <c r="D25" s="70"/>
      <c r="E25" s="71"/>
      <c r="F25" s="72" t="str">
        <f t="shared" si="0"/>
        <v/>
      </c>
    </row>
    <row r="26" ht="15" customHeight="1" spans="1:6">
      <c r="A26" s="67" t="s">
        <v>64</v>
      </c>
      <c r="B26" s="68" t="s">
        <v>632</v>
      </c>
      <c r="C26" s="69" t="s">
        <v>199</v>
      </c>
      <c r="D26" s="70" t="s">
        <v>67</v>
      </c>
      <c r="E26" s="78"/>
      <c r="F26" s="72">
        <f t="shared" si="0"/>
        <v>0</v>
      </c>
    </row>
    <row r="27" ht="15" customHeight="1" spans="1:6">
      <c r="A27" s="67" t="s">
        <v>633</v>
      </c>
      <c r="B27" s="68" t="s">
        <v>634</v>
      </c>
      <c r="C27" s="69" t="s">
        <v>199</v>
      </c>
      <c r="D27" s="70" t="s">
        <v>635</v>
      </c>
      <c r="E27" s="78"/>
      <c r="F27" s="72">
        <f t="shared" si="0"/>
        <v>0</v>
      </c>
    </row>
    <row r="28" ht="15" customHeight="1" spans="1:6">
      <c r="A28" s="67" t="s">
        <v>636</v>
      </c>
      <c r="B28" s="68" t="s">
        <v>637</v>
      </c>
      <c r="C28" s="69" t="s">
        <v>485</v>
      </c>
      <c r="D28" s="70" t="s">
        <v>635</v>
      </c>
      <c r="E28" s="78"/>
      <c r="F28" s="72">
        <f t="shared" si="0"/>
        <v>0</v>
      </c>
    </row>
    <row r="29" ht="15" customHeight="1" spans="1:6">
      <c r="A29" s="67" t="s">
        <v>638</v>
      </c>
      <c r="B29" s="68" t="s">
        <v>208</v>
      </c>
      <c r="C29" s="69" t="s">
        <v>209</v>
      </c>
      <c r="D29" s="70" t="s">
        <v>210</v>
      </c>
      <c r="E29" s="78"/>
      <c r="F29" s="72">
        <f t="shared" si="0"/>
        <v>0</v>
      </c>
    </row>
    <row r="30" ht="15" customHeight="1" spans="1:6">
      <c r="A30" s="67" t="s">
        <v>597</v>
      </c>
      <c r="B30" s="68" t="s">
        <v>598</v>
      </c>
      <c r="C30" s="69" t="s">
        <v>2</v>
      </c>
      <c r="D30" s="70"/>
      <c r="E30" s="71"/>
      <c r="F30" s="72" t="str">
        <f t="shared" si="0"/>
        <v/>
      </c>
    </row>
    <row r="31" ht="15" customHeight="1" spans="1:6">
      <c r="A31" s="67" t="s">
        <v>599</v>
      </c>
      <c r="B31" s="68" t="s">
        <v>600</v>
      </c>
      <c r="C31" s="69" t="s">
        <v>2</v>
      </c>
      <c r="D31" s="70"/>
      <c r="E31" s="71"/>
      <c r="F31" s="72" t="str">
        <f t="shared" si="0"/>
        <v/>
      </c>
    </row>
    <row r="32" ht="15" customHeight="1" spans="1:6">
      <c r="A32" s="67" t="s">
        <v>64</v>
      </c>
      <c r="B32" s="68" t="s">
        <v>601</v>
      </c>
      <c r="C32" s="69" t="s">
        <v>180</v>
      </c>
      <c r="D32" s="70" t="s">
        <v>639</v>
      </c>
      <c r="E32" s="78"/>
      <c r="F32" s="72">
        <f t="shared" si="0"/>
        <v>0</v>
      </c>
    </row>
    <row r="33" ht="15" customHeight="1" spans="1:6">
      <c r="A33" s="67" t="s">
        <v>68</v>
      </c>
      <c r="B33" s="68" t="s">
        <v>640</v>
      </c>
      <c r="C33" s="69" t="s">
        <v>180</v>
      </c>
      <c r="D33" s="70" t="s">
        <v>641</v>
      </c>
      <c r="E33" s="78"/>
      <c r="F33" s="72">
        <f t="shared" si="0"/>
        <v>0</v>
      </c>
    </row>
    <row r="34" ht="15" customHeight="1" spans="1:6">
      <c r="A34" s="67" t="s">
        <v>642</v>
      </c>
      <c r="B34" s="68" t="s">
        <v>643</v>
      </c>
      <c r="C34" s="69" t="s">
        <v>485</v>
      </c>
      <c r="D34" s="70" t="s">
        <v>644</v>
      </c>
      <c r="E34" s="78"/>
      <c r="F34" s="72">
        <f t="shared" si="0"/>
        <v>0</v>
      </c>
    </row>
    <row r="35" ht="15" customHeight="1" spans="1:6">
      <c r="A35" s="73" t="s">
        <v>645</v>
      </c>
      <c r="B35" s="74"/>
      <c r="C35" s="74"/>
      <c r="D35" s="75">
        <f>SUM(F7:F34)</f>
        <v>0</v>
      </c>
      <c r="E35" s="76" t="s">
        <v>104</v>
      </c>
      <c r="F35" s="77"/>
    </row>
  </sheetData>
  <sheetProtection algorithmName="SHA-512" hashValue="aPGh+ju6k0fAQBa/77omLduExrY5dC34OGumc8pT1ROZS3GxtDdgFY+FNGqidzSh68drmlGEvxjNc0MunqOEZA==" saltValue="ssPBPwrAf/H5LKPMMHY1wg==" spinCount="100000" sheet="1" selectLockedCells="1" objects="1" scenarios="1"/>
  <mergeCells count="6">
    <mergeCell ref="A2:F2"/>
    <mergeCell ref="A3:B3"/>
    <mergeCell ref="C3:E3"/>
    <mergeCell ref="A5:F5"/>
    <mergeCell ref="A35:C35"/>
    <mergeCell ref="E35:F35"/>
  </mergeCells>
  <printOptions horizontalCentered="1"/>
  <pageMargins left="0.708661417322835" right="0.708661417322835" top="0.748031496062992" bottom="0.748031496062992" header="0.31496062992126" footer="0.31496062992126"/>
  <pageSetup paperSize="9" fitToWidth="595" fitToHeight="832" pageOrder="overThenDown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view="pageBreakPreview" zoomScale="110" zoomScaleNormal="110" zoomScaleSheetLayoutView="110" workbookViewId="0">
      <selection activeCell="E9" sqref="E9"/>
    </sheetView>
  </sheetViews>
  <sheetFormatPr defaultColWidth="9" defaultRowHeight="12.75" outlineLevelCol="5"/>
  <cols>
    <col min="1" max="1" width="9.28571428571429" customWidth="1"/>
    <col min="2" max="2" width="37.7142857142857" customWidth="1"/>
    <col min="3" max="3" width="6.71428571428571" customWidth="1"/>
    <col min="4" max="4" width="11.2857142857143" customWidth="1"/>
    <col min="5" max="5" width="11.2857142857143" style="54" customWidth="1"/>
    <col min="6" max="6" width="12.7142857142857" style="54" customWidth="1"/>
  </cols>
  <sheetData>
    <row r="1" ht="42" customHeight="1" spans="1:6">
      <c r="A1" s="55"/>
      <c r="B1" s="55"/>
      <c r="C1" s="55"/>
      <c r="D1" s="55"/>
      <c r="E1" s="56"/>
      <c r="F1" s="56"/>
    </row>
    <row r="2" ht="27" customHeight="1" spans="1:6">
      <c r="A2" s="5" t="s">
        <v>51</v>
      </c>
      <c r="B2" s="5"/>
      <c r="C2" s="5"/>
      <c r="D2" s="5"/>
      <c r="E2" s="5"/>
      <c r="F2" s="5"/>
    </row>
    <row r="3" ht="15" customHeight="1" spans="1:6">
      <c r="A3" s="57" t="s">
        <v>1</v>
      </c>
      <c r="B3" s="57"/>
      <c r="C3" s="58" t="s">
        <v>2</v>
      </c>
      <c r="D3" s="58"/>
      <c r="E3" s="58"/>
      <c r="F3" s="59" t="s">
        <v>52</v>
      </c>
    </row>
    <row r="4" ht="0.95" customHeight="1" spans="1:6">
      <c r="A4" s="55"/>
      <c r="B4" s="55"/>
      <c r="C4" s="55"/>
      <c r="D4" s="55"/>
      <c r="E4" s="56"/>
      <c r="F4" s="56"/>
    </row>
    <row r="5" ht="21.95" customHeight="1" spans="1:6">
      <c r="A5" s="60" t="s">
        <v>646</v>
      </c>
      <c r="B5" s="61"/>
      <c r="C5" s="61"/>
      <c r="D5" s="61"/>
      <c r="E5" s="61"/>
      <c r="F5" s="62"/>
    </row>
    <row r="6" ht="17.1" customHeight="1" spans="1:6">
      <c r="A6" s="63" t="s">
        <v>54</v>
      </c>
      <c r="B6" s="64" t="s">
        <v>55</v>
      </c>
      <c r="C6" s="64" t="s">
        <v>56</v>
      </c>
      <c r="D6" s="64" t="s">
        <v>57</v>
      </c>
      <c r="E6" s="65" t="s">
        <v>58</v>
      </c>
      <c r="F6" s="66" t="s">
        <v>59</v>
      </c>
    </row>
    <row r="7" ht="15" customHeight="1" spans="1:6">
      <c r="A7" s="67" t="s">
        <v>647</v>
      </c>
      <c r="B7" s="68" t="s">
        <v>648</v>
      </c>
      <c r="C7" s="69" t="s">
        <v>2</v>
      </c>
      <c r="D7" s="70"/>
      <c r="E7" s="71"/>
      <c r="F7" s="72" t="str">
        <f t="shared" ref="F7:F16" si="0">IF(D7&lt;&gt;0,ROUND(D7*ROUND(E7,2),2),"")</f>
        <v/>
      </c>
    </row>
    <row r="8" ht="15" customHeight="1" spans="1:6">
      <c r="A8" s="67" t="s">
        <v>649</v>
      </c>
      <c r="B8" s="68" t="s">
        <v>650</v>
      </c>
      <c r="C8" s="69" t="s">
        <v>2</v>
      </c>
      <c r="D8" s="70"/>
      <c r="E8" s="71"/>
      <c r="F8" s="72" t="str">
        <f t="shared" si="0"/>
        <v/>
      </c>
    </row>
    <row r="9" ht="15" customHeight="1" spans="1:6">
      <c r="A9" s="67" t="s">
        <v>64</v>
      </c>
      <c r="B9" s="68" t="s">
        <v>651</v>
      </c>
      <c r="C9" s="69" t="s">
        <v>180</v>
      </c>
      <c r="D9" s="70" t="s">
        <v>652</v>
      </c>
      <c r="E9" s="78"/>
      <c r="F9" s="72">
        <f t="shared" si="0"/>
        <v>0</v>
      </c>
    </row>
    <row r="10" ht="15" customHeight="1" spans="1:6">
      <c r="A10" s="67" t="s">
        <v>653</v>
      </c>
      <c r="B10" s="68" t="s">
        <v>654</v>
      </c>
      <c r="C10" s="69" t="s">
        <v>2</v>
      </c>
      <c r="D10" s="70"/>
      <c r="E10" s="71"/>
      <c r="F10" s="72" t="str">
        <f t="shared" si="0"/>
        <v/>
      </c>
    </row>
    <row r="11" ht="15" customHeight="1" spans="1:6">
      <c r="A11" s="67" t="s">
        <v>655</v>
      </c>
      <c r="B11" s="68" t="s">
        <v>656</v>
      </c>
      <c r="C11" s="69" t="s">
        <v>2</v>
      </c>
      <c r="D11" s="70"/>
      <c r="E11" s="71"/>
      <c r="F11" s="72" t="str">
        <f t="shared" si="0"/>
        <v/>
      </c>
    </row>
    <row r="12" ht="15" customHeight="1" spans="1:6">
      <c r="A12" s="67" t="s">
        <v>64</v>
      </c>
      <c r="B12" s="68" t="s">
        <v>657</v>
      </c>
      <c r="C12" s="69" t="s">
        <v>183</v>
      </c>
      <c r="D12" s="70" t="s">
        <v>658</v>
      </c>
      <c r="E12" s="78"/>
      <c r="F12" s="72">
        <f t="shared" si="0"/>
        <v>0</v>
      </c>
    </row>
    <row r="13" ht="15" customHeight="1" spans="1:6">
      <c r="A13" s="67" t="s">
        <v>68</v>
      </c>
      <c r="B13" s="68" t="s">
        <v>659</v>
      </c>
      <c r="C13" s="69" t="s">
        <v>183</v>
      </c>
      <c r="D13" s="70" t="s">
        <v>660</v>
      </c>
      <c r="E13" s="78"/>
      <c r="F13" s="72">
        <f t="shared" si="0"/>
        <v>0</v>
      </c>
    </row>
    <row r="14" ht="15" customHeight="1" spans="1:6">
      <c r="A14" s="67" t="s">
        <v>118</v>
      </c>
      <c r="B14" s="68" t="s">
        <v>661</v>
      </c>
      <c r="C14" s="69" t="s">
        <v>183</v>
      </c>
      <c r="D14" s="70" t="s">
        <v>95</v>
      </c>
      <c r="E14" s="78"/>
      <c r="F14" s="72">
        <f t="shared" si="0"/>
        <v>0</v>
      </c>
    </row>
    <row r="15" ht="15" customHeight="1" spans="1:6">
      <c r="A15" s="67" t="s">
        <v>662</v>
      </c>
      <c r="B15" s="68" t="s">
        <v>663</v>
      </c>
      <c r="C15" s="69" t="s">
        <v>2</v>
      </c>
      <c r="D15" s="70"/>
      <c r="E15" s="71"/>
      <c r="F15" s="72" t="str">
        <f t="shared" si="0"/>
        <v/>
      </c>
    </row>
    <row r="16" ht="15" customHeight="1" spans="1:6">
      <c r="A16" s="67" t="s">
        <v>64</v>
      </c>
      <c r="B16" s="68" t="s">
        <v>664</v>
      </c>
      <c r="C16" s="69" t="s">
        <v>180</v>
      </c>
      <c r="D16" s="70" t="s">
        <v>644</v>
      </c>
      <c r="E16" s="78"/>
      <c r="F16" s="72">
        <f t="shared" si="0"/>
        <v>0</v>
      </c>
    </row>
    <row r="17" ht="15" customHeight="1" spans="1:6">
      <c r="A17" s="73" t="s">
        <v>665</v>
      </c>
      <c r="B17" s="74"/>
      <c r="C17" s="74"/>
      <c r="D17" s="75">
        <f>SUM(F7:F16)</f>
        <v>0</v>
      </c>
      <c r="E17" s="76" t="s">
        <v>104</v>
      </c>
      <c r="F17" s="77"/>
    </row>
  </sheetData>
  <sheetProtection algorithmName="SHA-512" hashValue="NY1a7BMxdhxh1nmhQlhqCEEXG2KaOTuPjW3y/wwnXBVs8kTUoY1DAM8magVOKaJbYIlQ8qI4+YgkuwyBPPdwVQ==" saltValue="DYSnK3/rF2Cl1/WfSg3lGQ==" spinCount="100000" sheet="1" selectLockedCells="1" objects="1" scenarios="1"/>
  <mergeCells count="6">
    <mergeCell ref="A2:F2"/>
    <mergeCell ref="A3:B3"/>
    <mergeCell ref="C3:E3"/>
    <mergeCell ref="A5:F5"/>
    <mergeCell ref="A17:C17"/>
    <mergeCell ref="E17:F17"/>
  </mergeCells>
  <printOptions horizontalCentered="1"/>
  <pageMargins left="0.708661417322835" right="0.708661417322835" top="0.748031496062992" bottom="0.748031496062992" header="0.31496062992126" footer="0.31496062992126"/>
  <pageSetup paperSize="9" fitToWidth="595" fitToHeight="832" pageOrder="overThenDown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view="pageBreakPreview" zoomScale="110" zoomScaleNormal="110" zoomScaleSheetLayoutView="110" workbookViewId="0">
      <selection activeCell="E9" sqref="E9"/>
    </sheetView>
  </sheetViews>
  <sheetFormatPr defaultColWidth="9" defaultRowHeight="12.75" outlineLevelCol="5"/>
  <cols>
    <col min="1" max="1" width="9.28571428571429" customWidth="1"/>
    <col min="2" max="2" width="37.7142857142857" customWidth="1"/>
    <col min="3" max="3" width="6.71428571428571" customWidth="1"/>
    <col min="4" max="4" width="11.2857142857143" customWidth="1"/>
    <col min="5" max="5" width="11.2857142857143" style="54" customWidth="1"/>
    <col min="6" max="6" width="12.7142857142857" style="54" customWidth="1"/>
  </cols>
  <sheetData>
    <row r="1" ht="42" customHeight="1" spans="1:6">
      <c r="A1" s="55"/>
      <c r="B1" s="55"/>
      <c r="C1" s="55"/>
      <c r="D1" s="55"/>
      <c r="E1" s="56"/>
      <c r="F1" s="56"/>
    </row>
    <row r="2" ht="27" customHeight="1" spans="1:6">
      <c r="A2" s="5" t="s">
        <v>51</v>
      </c>
      <c r="B2" s="5"/>
      <c r="C2" s="5"/>
      <c r="D2" s="5"/>
      <c r="E2" s="5"/>
      <c r="F2" s="5"/>
    </row>
    <row r="3" ht="15" customHeight="1" spans="1:6">
      <c r="A3" s="57" t="s">
        <v>1</v>
      </c>
      <c r="B3" s="57"/>
      <c r="C3" s="58" t="s">
        <v>2</v>
      </c>
      <c r="D3" s="58"/>
      <c r="E3" s="58"/>
      <c r="F3" s="59" t="s">
        <v>52</v>
      </c>
    </row>
    <row r="4" ht="0.95" customHeight="1" spans="1:6">
      <c r="A4" s="55"/>
      <c r="B4" s="55"/>
      <c r="C4" s="55"/>
      <c r="D4" s="55"/>
      <c r="E4" s="56"/>
      <c r="F4" s="56"/>
    </row>
    <row r="5" ht="21.95" customHeight="1" spans="1:6">
      <c r="A5" s="60" t="s">
        <v>666</v>
      </c>
      <c r="B5" s="61"/>
      <c r="C5" s="61"/>
      <c r="D5" s="61"/>
      <c r="E5" s="61"/>
      <c r="F5" s="62"/>
    </row>
    <row r="6" ht="17.1" customHeight="1" spans="1:6">
      <c r="A6" s="63" t="s">
        <v>54</v>
      </c>
      <c r="B6" s="64" t="s">
        <v>55</v>
      </c>
      <c r="C6" s="64" t="s">
        <v>56</v>
      </c>
      <c r="D6" s="64" t="s">
        <v>57</v>
      </c>
      <c r="E6" s="65" t="s">
        <v>58</v>
      </c>
      <c r="F6" s="66" t="s">
        <v>59</v>
      </c>
    </row>
    <row r="7" ht="15" customHeight="1" spans="1:6">
      <c r="A7" s="67" t="s">
        <v>647</v>
      </c>
      <c r="B7" s="68" t="s">
        <v>648</v>
      </c>
      <c r="C7" s="69" t="s">
        <v>2</v>
      </c>
      <c r="D7" s="70"/>
      <c r="E7" s="71"/>
      <c r="F7" s="72" t="str">
        <f t="shared" ref="F7:F10" si="0">IF(D7&lt;&gt;0,ROUND(D7*ROUND(E7,2),2),"")</f>
        <v/>
      </c>
    </row>
    <row r="8" ht="15" customHeight="1" spans="1:6">
      <c r="A8" s="67" t="s">
        <v>649</v>
      </c>
      <c r="B8" s="68" t="s">
        <v>650</v>
      </c>
      <c r="C8" s="69" t="s">
        <v>2</v>
      </c>
      <c r="D8" s="70"/>
      <c r="E8" s="71"/>
      <c r="F8" s="72" t="str">
        <f t="shared" si="0"/>
        <v/>
      </c>
    </row>
    <row r="9" ht="15" customHeight="1" spans="1:6">
      <c r="A9" s="67" t="s">
        <v>64</v>
      </c>
      <c r="B9" s="68" t="s">
        <v>651</v>
      </c>
      <c r="C9" s="69" t="s">
        <v>180</v>
      </c>
      <c r="D9" s="70" t="s">
        <v>667</v>
      </c>
      <c r="E9" s="78"/>
      <c r="F9" s="72">
        <f t="shared" si="0"/>
        <v>0</v>
      </c>
    </row>
    <row r="10" ht="15" customHeight="1" spans="1:6">
      <c r="A10" s="67">
        <v>707</v>
      </c>
      <c r="B10" s="79" t="s">
        <v>668</v>
      </c>
      <c r="C10" s="69" t="s">
        <v>669</v>
      </c>
      <c r="D10" s="70">
        <v>1</v>
      </c>
      <c r="E10" s="80">
        <v>730000</v>
      </c>
      <c r="F10" s="72">
        <f t="shared" si="0"/>
        <v>730000</v>
      </c>
    </row>
    <row r="11" ht="15" customHeight="1" spans="1:6">
      <c r="A11" s="73" t="s">
        <v>670</v>
      </c>
      <c r="B11" s="74"/>
      <c r="C11" s="74"/>
      <c r="D11" s="75">
        <f>SUM(F7:F10)</f>
        <v>730000</v>
      </c>
      <c r="E11" s="76" t="s">
        <v>104</v>
      </c>
      <c r="F11" s="77"/>
    </row>
  </sheetData>
  <sheetProtection password="C6EF" sheet="1" selectLockedCells="1" objects="1"/>
  <mergeCells count="6">
    <mergeCell ref="A2:F2"/>
    <mergeCell ref="A3:B3"/>
    <mergeCell ref="C3:E3"/>
    <mergeCell ref="A5:F5"/>
    <mergeCell ref="A11:C11"/>
    <mergeCell ref="E11:F11"/>
  </mergeCells>
  <printOptions horizontalCentered="1"/>
  <pageMargins left="0.708661417322835" right="0.708661417322835" top="0.748031496062992" bottom="0.748031496062992" header="0.31496062992126" footer="0.31496062992126"/>
  <pageSetup paperSize="9" fitToWidth="595" fitToHeight="832" pageOrder="overThenDown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view="pageBreakPreview" zoomScale="110" zoomScaleNormal="110" zoomScaleSheetLayoutView="110" workbookViewId="0">
      <selection activeCell="E7" sqref="E7"/>
    </sheetView>
  </sheetViews>
  <sheetFormatPr defaultColWidth="9" defaultRowHeight="12.75" outlineLevelCol="5"/>
  <cols>
    <col min="1" max="1" width="9.28571428571429" customWidth="1"/>
    <col min="2" max="2" width="37.7142857142857" customWidth="1"/>
    <col min="3" max="3" width="6.71428571428571" customWidth="1"/>
    <col min="4" max="4" width="11.2857142857143" customWidth="1"/>
    <col min="5" max="5" width="11.2857142857143" style="54" customWidth="1"/>
    <col min="6" max="6" width="12.7142857142857" style="54" customWidth="1"/>
  </cols>
  <sheetData>
    <row r="1" ht="42" customHeight="1" spans="1:6">
      <c r="A1" s="55"/>
      <c r="B1" s="55"/>
      <c r="C1" s="55"/>
      <c r="D1" s="55"/>
      <c r="E1" s="56"/>
      <c r="F1" s="56"/>
    </row>
    <row r="2" ht="27" customHeight="1" spans="1:6">
      <c r="A2" s="5" t="s">
        <v>51</v>
      </c>
      <c r="B2" s="5"/>
      <c r="C2" s="5"/>
      <c r="D2" s="5"/>
      <c r="E2" s="5"/>
      <c r="F2" s="5"/>
    </row>
    <row r="3" ht="15" customHeight="1" spans="1:6">
      <c r="A3" s="57" t="s">
        <v>1</v>
      </c>
      <c r="B3" s="57"/>
      <c r="C3" s="58" t="s">
        <v>2</v>
      </c>
      <c r="D3" s="58"/>
      <c r="E3" s="58"/>
      <c r="F3" s="59" t="s">
        <v>52</v>
      </c>
    </row>
    <row r="4" ht="0.95" customHeight="1" spans="1:6">
      <c r="A4" s="55"/>
      <c r="B4" s="55"/>
      <c r="C4" s="55"/>
      <c r="D4" s="55"/>
      <c r="E4" s="56"/>
      <c r="F4" s="56"/>
    </row>
    <row r="5" ht="23.25" customHeight="1" spans="1:6">
      <c r="A5" s="60" t="s">
        <v>671</v>
      </c>
      <c r="B5" s="61"/>
      <c r="C5" s="61"/>
      <c r="D5" s="61"/>
      <c r="E5" s="61"/>
      <c r="F5" s="62"/>
    </row>
    <row r="6" ht="23.25" customHeight="1" spans="1:6">
      <c r="A6" s="63" t="s">
        <v>54</v>
      </c>
      <c r="B6" s="64" t="s">
        <v>55</v>
      </c>
      <c r="C6" s="64" t="s">
        <v>56</v>
      </c>
      <c r="D6" s="64" t="s">
        <v>57</v>
      </c>
      <c r="E6" s="65" t="s">
        <v>58</v>
      </c>
      <c r="F6" s="66" t="s">
        <v>59</v>
      </c>
    </row>
    <row r="7" ht="23.25" customHeight="1" spans="1:6">
      <c r="A7" s="67" t="s">
        <v>672</v>
      </c>
      <c r="B7" s="68" t="s">
        <v>673</v>
      </c>
      <c r="C7" s="69" t="s">
        <v>669</v>
      </c>
      <c r="D7" s="70" t="s">
        <v>67</v>
      </c>
      <c r="E7" s="71">
        <f>'1500-1排水工程'!E44:F44</f>
        <v>0</v>
      </c>
      <c r="F7" s="72">
        <f t="shared" ref="F7:F9" si="0">IF(D7&lt;&gt;0,ROUND(D7*ROUND(E7,2),2),"")</f>
        <v>0</v>
      </c>
    </row>
    <row r="8" ht="23.25" customHeight="1" spans="1:6">
      <c r="A8" s="67" t="s">
        <v>674</v>
      </c>
      <c r="B8" s="68" t="s">
        <v>675</v>
      </c>
      <c r="C8" s="69" t="s">
        <v>669</v>
      </c>
      <c r="D8" s="70" t="s">
        <v>67</v>
      </c>
      <c r="E8" s="71">
        <f>'1500-2照明工程'!E10:F10</f>
        <v>0</v>
      </c>
      <c r="F8" s="72">
        <f t="shared" si="0"/>
        <v>0</v>
      </c>
    </row>
    <row r="9" ht="23.25" customHeight="1" spans="1:6">
      <c r="A9" s="67" t="s">
        <v>676</v>
      </c>
      <c r="B9" s="68" t="s">
        <v>677</v>
      </c>
      <c r="C9" s="69" t="s">
        <v>669</v>
      </c>
      <c r="D9" s="70" t="s">
        <v>67</v>
      </c>
      <c r="E9" s="71">
        <f>'1500-3通信工程'!E15:F15</f>
        <v>0</v>
      </c>
      <c r="F9" s="72">
        <f t="shared" si="0"/>
        <v>0</v>
      </c>
    </row>
    <row r="10" ht="23.25" customHeight="1" spans="1:6">
      <c r="A10" s="73" t="s">
        <v>678</v>
      </c>
      <c r="B10" s="74"/>
      <c r="C10" s="74"/>
      <c r="D10" s="75">
        <f>SUM(F7:F9)</f>
        <v>0</v>
      </c>
      <c r="E10" s="76" t="s">
        <v>104</v>
      </c>
      <c r="F10" s="77"/>
    </row>
  </sheetData>
  <sheetProtection algorithmName="SHA-512" hashValue="qpjaDiPlZSkh4u3uSkM96KLvMFb/WneaRJMBdeZCMk9fHgNo3YGb0xgDrKa/Lb2+2vLZQaLMxi1cuVcT4mtmHQ==" saltValue="dbm5322F8hphBejGYdHBBw==" spinCount="100000" sheet="1" selectLockedCells="1" objects="1" scenarios="1"/>
  <mergeCells count="6">
    <mergeCell ref="A2:F2"/>
    <mergeCell ref="A3:B3"/>
    <mergeCell ref="C3:E3"/>
    <mergeCell ref="A5:F5"/>
    <mergeCell ref="A10:C10"/>
    <mergeCell ref="E10:F10"/>
  </mergeCells>
  <printOptions horizontalCentered="1"/>
  <pageMargins left="0.708661417322835" right="0.708661417322835" top="0.748031496062992" bottom="0.748031496062992" header="0.31496062992126" footer="0.31496062992126"/>
  <pageSetup paperSize="9" fitToWidth="595" fitToHeight="832" pageOrder="overThenDown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4"/>
  <sheetViews>
    <sheetView showGridLines="0" view="pageBreakPreview" zoomScale="110" zoomScaleNormal="100" zoomScaleSheetLayoutView="110" workbookViewId="0">
      <selection activeCell="G7" sqref="G7"/>
    </sheetView>
  </sheetViews>
  <sheetFormatPr defaultColWidth="9" defaultRowHeight="12"/>
  <cols>
    <col min="1" max="1" width="4.85714285714286" style="3" customWidth="1"/>
    <col min="2" max="3" width="11.2857142857143" style="3" customWidth="1"/>
    <col min="4" max="4" width="26.5714285714286" style="3" customWidth="1"/>
    <col min="5" max="5" width="7.14285714285714" style="3" customWidth="1"/>
    <col min="6" max="6" width="8.71428571428571" style="4" customWidth="1"/>
    <col min="7" max="7" width="9.85714285714286" style="4" customWidth="1"/>
    <col min="8" max="8" width="11.7142857142857" style="4" customWidth="1"/>
    <col min="9" max="9" width="7.42857142857143" style="3" customWidth="1"/>
    <col min="10" max="16384" width="9" style="3"/>
  </cols>
  <sheetData>
    <row r="1" customFormat="1" ht="27" customHeight="1" spans="1:9">
      <c r="A1" s="5"/>
      <c r="B1" s="5"/>
      <c r="C1" s="5"/>
      <c r="D1" s="5"/>
      <c r="E1" s="5"/>
      <c r="F1" s="5"/>
      <c r="G1" s="5"/>
      <c r="H1" s="5"/>
      <c r="I1" s="5"/>
    </row>
    <row r="2" ht="27" customHeight="1" spans="1:9">
      <c r="A2" s="6" t="s">
        <v>51</v>
      </c>
      <c r="B2" s="6"/>
      <c r="C2" s="6"/>
      <c r="D2" s="6"/>
      <c r="E2" s="6"/>
      <c r="F2" s="7"/>
      <c r="G2" s="7"/>
      <c r="H2" s="7"/>
      <c r="I2" s="27"/>
    </row>
    <row r="3" s="1" customFormat="1" ht="25.5" customHeight="1" spans="1:9">
      <c r="A3" s="8" t="s">
        <v>679</v>
      </c>
      <c r="B3" s="8"/>
      <c r="C3" s="8"/>
      <c r="D3" s="8"/>
      <c r="E3" s="8"/>
      <c r="F3" s="9"/>
      <c r="G3" s="9"/>
      <c r="H3" s="9"/>
      <c r="I3" s="28"/>
    </row>
    <row r="4" s="1" customFormat="1" ht="14.25" customHeight="1" spans="1:9">
      <c r="A4" s="42" t="s">
        <v>4</v>
      </c>
      <c r="B4" s="42" t="s">
        <v>680</v>
      </c>
      <c r="C4" s="42" t="s">
        <v>681</v>
      </c>
      <c r="D4" s="42" t="s">
        <v>682</v>
      </c>
      <c r="E4" s="42" t="s">
        <v>683</v>
      </c>
      <c r="F4" s="43" t="s">
        <v>684</v>
      </c>
      <c r="G4" s="43" t="s">
        <v>685</v>
      </c>
      <c r="H4" s="43"/>
      <c r="I4" s="42"/>
    </row>
    <row r="5" s="1" customFormat="1" ht="14.25" customHeight="1" spans="1:9">
      <c r="A5" s="42"/>
      <c r="B5" s="42"/>
      <c r="C5" s="42"/>
      <c r="D5" s="42"/>
      <c r="E5" s="42"/>
      <c r="F5" s="43"/>
      <c r="G5" s="43" t="s">
        <v>686</v>
      </c>
      <c r="H5" s="43" t="s">
        <v>687</v>
      </c>
      <c r="I5" s="42" t="s">
        <v>688</v>
      </c>
    </row>
    <row r="6" s="1" customFormat="1" ht="14.25" customHeight="1" spans="1:9">
      <c r="A6" s="42"/>
      <c r="B6" s="42"/>
      <c r="C6" s="42"/>
      <c r="D6" s="42"/>
      <c r="E6" s="42"/>
      <c r="F6" s="43"/>
      <c r="G6" s="43"/>
      <c r="H6" s="43"/>
      <c r="I6" s="42" t="s">
        <v>689</v>
      </c>
    </row>
    <row r="7" s="1" customFormat="1" ht="60" customHeight="1" spans="1:9">
      <c r="A7" s="44">
        <v>1</v>
      </c>
      <c r="B7" s="45" t="s">
        <v>690</v>
      </c>
      <c r="C7" s="45" t="s">
        <v>691</v>
      </c>
      <c r="D7" s="45" t="s">
        <v>692</v>
      </c>
      <c r="E7" s="44" t="s">
        <v>111</v>
      </c>
      <c r="F7" s="46">
        <v>1520</v>
      </c>
      <c r="G7" s="47"/>
      <c r="H7" s="46">
        <f>IF(F7&lt;&gt;0,ROUND(F7*ROUND(G7,2),2),"")</f>
        <v>0</v>
      </c>
      <c r="I7" s="52" t="s">
        <v>2</v>
      </c>
    </row>
    <row r="8" s="1" customFormat="1" ht="63.95" customHeight="1" spans="1:9">
      <c r="A8" s="44">
        <v>2</v>
      </c>
      <c r="B8" s="45" t="s">
        <v>693</v>
      </c>
      <c r="C8" s="45" t="s">
        <v>694</v>
      </c>
      <c r="D8" s="45" t="s">
        <v>695</v>
      </c>
      <c r="E8" s="44" t="s">
        <v>111</v>
      </c>
      <c r="F8" s="46">
        <v>900</v>
      </c>
      <c r="G8" s="47"/>
      <c r="H8" s="46">
        <f t="shared" ref="H8:H43" si="0">IF(F8&lt;&gt;0,ROUND(F8*ROUND(G8,2),2),"")</f>
        <v>0</v>
      </c>
      <c r="I8" s="52" t="s">
        <v>2</v>
      </c>
    </row>
    <row r="9" s="1" customFormat="1" ht="36.75" customHeight="1" spans="1:9">
      <c r="A9" s="44">
        <v>3</v>
      </c>
      <c r="B9" s="45" t="s">
        <v>696</v>
      </c>
      <c r="C9" s="45" t="s">
        <v>697</v>
      </c>
      <c r="D9" s="45" t="s">
        <v>698</v>
      </c>
      <c r="E9" s="44" t="s">
        <v>111</v>
      </c>
      <c r="F9" s="46">
        <v>620</v>
      </c>
      <c r="G9" s="47"/>
      <c r="H9" s="46">
        <f t="shared" si="0"/>
        <v>0</v>
      </c>
      <c r="I9" s="52" t="s">
        <v>2</v>
      </c>
    </row>
    <row r="10" s="1" customFormat="1" ht="105.95" customHeight="1" spans="1:9">
      <c r="A10" s="44">
        <v>4</v>
      </c>
      <c r="B10" s="45" t="s">
        <v>699</v>
      </c>
      <c r="C10" s="45" t="s">
        <v>700</v>
      </c>
      <c r="D10" s="45" t="s">
        <v>701</v>
      </c>
      <c r="E10" s="44" t="s">
        <v>123</v>
      </c>
      <c r="F10" s="46">
        <v>40</v>
      </c>
      <c r="G10" s="47"/>
      <c r="H10" s="46">
        <f t="shared" si="0"/>
        <v>0</v>
      </c>
      <c r="I10" s="52" t="s">
        <v>2</v>
      </c>
    </row>
    <row r="11" s="1" customFormat="1" ht="69.95" customHeight="1" spans="1:9">
      <c r="A11" s="44">
        <v>5</v>
      </c>
      <c r="B11" s="45" t="s">
        <v>702</v>
      </c>
      <c r="C11" s="45" t="s">
        <v>703</v>
      </c>
      <c r="D11" s="45" t="s">
        <v>704</v>
      </c>
      <c r="E11" s="44" t="s">
        <v>123</v>
      </c>
      <c r="F11" s="46">
        <v>160</v>
      </c>
      <c r="G11" s="47"/>
      <c r="H11" s="46">
        <f t="shared" si="0"/>
        <v>0</v>
      </c>
      <c r="I11" s="52" t="s">
        <v>2</v>
      </c>
    </row>
    <row r="12" s="1" customFormat="1" ht="25.5" customHeight="1" spans="1:9">
      <c r="A12" s="44">
        <v>6</v>
      </c>
      <c r="B12" s="45" t="s">
        <v>705</v>
      </c>
      <c r="C12" s="45" t="s">
        <v>706</v>
      </c>
      <c r="D12" s="45" t="s">
        <v>707</v>
      </c>
      <c r="E12" s="44" t="s">
        <v>111</v>
      </c>
      <c r="F12" s="46">
        <v>0.19</v>
      </c>
      <c r="G12" s="47"/>
      <c r="H12" s="46">
        <f t="shared" si="0"/>
        <v>0</v>
      </c>
      <c r="I12" s="52" t="s">
        <v>2</v>
      </c>
    </row>
    <row r="13" s="1" customFormat="1" ht="189.75" customHeight="1" spans="1:9">
      <c r="A13" s="44">
        <v>7</v>
      </c>
      <c r="B13" s="45" t="s">
        <v>708</v>
      </c>
      <c r="C13" s="45" t="s">
        <v>709</v>
      </c>
      <c r="D13" s="45" t="s">
        <v>710</v>
      </c>
      <c r="E13" s="44" t="s">
        <v>711</v>
      </c>
      <c r="F13" s="46">
        <v>3</v>
      </c>
      <c r="G13" s="47"/>
      <c r="H13" s="46">
        <f t="shared" si="0"/>
        <v>0</v>
      </c>
      <c r="I13" s="52" t="s">
        <v>2</v>
      </c>
    </row>
    <row r="14" s="1" customFormat="1" ht="70.5" customHeight="1" spans="1:9">
      <c r="A14" s="44">
        <v>8</v>
      </c>
      <c r="B14" s="45" t="s">
        <v>712</v>
      </c>
      <c r="C14" s="45" t="s">
        <v>713</v>
      </c>
      <c r="D14" s="45" t="s">
        <v>714</v>
      </c>
      <c r="E14" s="44" t="s">
        <v>180</v>
      </c>
      <c r="F14" s="46">
        <v>607.62</v>
      </c>
      <c r="G14" s="47"/>
      <c r="H14" s="46">
        <f t="shared" si="0"/>
        <v>0</v>
      </c>
      <c r="I14" s="52" t="s">
        <v>2</v>
      </c>
    </row>
    <row r="15" s="1" customFormat="1" ht="57.95" customHeight="1" spans="1:9">
      <c r="A15" s="44">
        <v>9</v>
      </c>
      <c r="B15" s="45" t="s">
        <v>715</v>
      </c>
      <c r="C15" s="45" t="s">
        <v>716</v>
      </c>
      <c r="D15" s="45" t="s">
        <v>714</v>
      </c>
      <c r="E15" s="44" t="s">
        <v>111</v>
      </c>
      <c r="F15" s="46">
        <v>3201.36</v>
      </c>
      <c r="G15" s="47"/>
      <c r="H15" s="46">
        <f t="shared" si="0"/>
        <v>0</v>
      </c>
      <c r="I15" s="52" t="s">
        <v>2</v>
      </c>
    </row>
    <row r="16" s="1" customFormat="1" ht="50.1" customHeight="1" spans="1:9">
      <c r="A16" s="44">
        <v>10</v>
      </c>
      <c r="B16" s="45" t="s">
        <v>717</v>
      </c>
      <c r="C16" s="45" t="s">
        <v>694</v>
      </c>
      <c r="D16" s="45" t="s">
        <v>718</v>
      </c>
      <c r="E16" s="44" t="s">
        <v>111</v>
      </c>
      <c r="F16" s="46">
        <v>2950.26</v>
      </c>
      <c r="G16" s="47"/>
      <c r="H16" s="46">
        <f t="shared" si="0"/>
        <v>0</v>
      </c>
      <c r="I16" s="52" t="s">
        <v>2</v>
      </c>
    </row>
    <row r="17" s="1" customFormat="1" ht="36.75" customHeight="1" spans="1:9">
      <c r="A17" s="44">
        <v>11</v>
      </c>
      <c r="B17" s="45" t="s">
        <v>719</v>
      </c>
      <c r="C17" s="45" t="s">
        <v>697</v>
      </c>
      <c r="D17" s="45" t="s">
        <v>698</v>
      </c>
      <c r="E17" s="44" t="s">
        <v>111</v>
      </c>
      <c r="F17" s="46">
        <v>251.1</v>
      </c>
      <c r="G17" s="47"/>
      <c r="H17" s="46">
        <f t="shared" si="0"/>
        <v>0</v>
      </c>
      <c r="I17" s="52" t="s">
        <v>2</v>
      </c>
    </row>
    <row r="18" s="1" customFormat="1" ht="36.75" customHeight="1" spans="1:9">
      <c r="A18" s="44">
        <v>12</v>
      </c>
      <c r="B18" s="45" t="s">
        <v>720</v>
      </c>
      <c r="C18" s="45" t="s">
        <v>235</v>
      </c>
      <c r="D18" s="45" t="s">
        <v>721</v>
      </c>
      <c r="E18" s="44" t="s">
        <v>111</v>
      </c>
      <c r="F18" s="46">
        <v>9.66</v>
      </c>
      <c r="G18" s="47"/>
      <c r="H18" s="46">
        <f t="shared" si="0"/>
        <v>0</v>
      </c>
      <c r="I18" s="52" t="s">
        <v>2</v>
      </c>
    </row>
    <row r="19" s="1" customFormat="1" ht="36.75" customHeight="1" spans="1:9">
      <c r="A19" s="44">
        <v>13</v>
      </c>
      <c r="B19" s="45" t="s">
        <v>722</v>
      </c>
      <c r="C19" s="45" t="s">
        <v>235</v>
      </c>
      <c r="D19" s="45" t="s">
        <v>723</v>
      </c>
      <c r="E19" s="44" t="s">
        <v>111</v>
      </c>
      <c r="F19" s="46">
        <v>9.52</v>
      </c>
      <c r="G19" s="47"/>
      <c r="H19" s="46">
        <f t="shared" si="0"/>
        <v>0</v>
      </c>
      <c r="I19" s="52" t="s">
        <v>2</v>
      </c>
    </row>
    <row r="20" s="1" customFormat="1" ht="80.1" customHeight="1" spans="1:9">
      <c r="A20" s="44">
        <v>14</v>
      </c>
      <c r="B20" s="45" t="s">
        <v>724</v>
      </c>
      <c r="C20" s="45" t="s">
        <v>725</v>
      </c>
      <c r="D20" s="45" t="s">
        <v>726</v>
      </c>
      <c r="E20" s="44" t="s">
        <v>111</v>
      </c>
      <c r="F20" s="46">
        <v>23.12</v>
      </c>
      <c r="G20" s="47"/>
      <c r="H20" s="46">
        <f t="shared" si="0"/>
        <v>0</v>
      </c>
      <c r="I20" s="52" t="s">
        <v>2</v>
      </c>
    </row>
    <row r="21" s="1" customFormat="1" ht="59.25" customHeight="1" spans="1:9">
      <c r="A21" s="44">
        <v>15</v>
      </c>
      <c r="B21" s="45" t="s">
        <v>727</v>
      </c>
      <c r="C21" s="45" t="s">
        <v>728</v>
      </c>
      <c r="D21" s="45" t="s">
        <v>729</v>
      </c>
      <c r="E21" s="44" t="s">
        <v>111</v>
      </c>
      <c r="F21" s="46">
        <v>7.27</v>
      </c>
      <c r="G21" s="47"/>
      <c r="H21" s="46">
        <f t="shared" si="0"/>
        <v>0</v>
      </c>
      <c r="I21" s="52" t="s">
        <v>2</v>
      </c>
    </row>
    <row r="22" s="1" customFormat="1" ht="81.95" customHeight="1" spans="1:9">
      <c r="A22" s="44">
        <v>16</v>
      </c>
      <c r="B22" s="45" t="s">
        <v>730</v>
      </c>
      <c r="C22" s="45" t="s">
        <v>725</v>
      </c>
      <c r="D22" s="45" t="s">
        <v>731</v>
      </c>
      <c r="E22" s="44" t="s">
        <v>111</v>
      </c>
      <c r="F22" s="46">
        <v>20.65</v>
      </c>
      <c r="G22" s="47"/>
      <c r="H22" s="46">
        <f t="shared" si="0"/>
        <v>0</v>
      </c>
      <c r="I22" s="52" t="s">
        <v>2</v>
      </c>
    </row>
    <row r="23" s="1" customFormat="1" ht="36.75" customHeight="1" spans="1:9">
      <c r="A23" s="44">
        <v>17</v>
      </c>
      <c r="B23" s="45" t="s">
        <v>732</v>
      </c>
      <c r="C23" s="45" t="s">
        <v>733</v>
      </c>
      <c r="D23" s="45" t="s">
        <v>734</v>
      </c>
      <c r="E23" s="44" t="s">
        <v>217</v>
      </c>
      <c r="F23" s="46">
        <v>0.022</v>
      </c>
      <c r="G23" s="47"/>
      <c r="H23" s="46">
        <f t="shared" si="0"/>
        <v>0</v>
      </c>
      <c r="I23" s="52" t="s">
        <v>2</v>
      </c>
    </row>
    <row r="24" s="1" customFormat="1" ht="36.75" customHeight="1" spans="1:9">
      <c r="A24" s="44">
        <v>18</v>
      </c>
      <c r="B24" s="45" t="s">
        <v>735</v>
      </c>
      <c r="C24" s="45" t="s">
        <v>733</v>
      </c>
      <c r="D24" s="45" t="s">
        <v>736</v>
      </c>
      <c r="E24" s="44" t="s">
        <v>217</v>
      </c>
      <c r="F24" s="46">
        <v>1.066</v>
      </c>
      <c r="G24" s="47"/>
      <c r="H24" s="46">
        <f t="shared" si="0"/>
        <v>0</v>
      </c>
      <c r="I24" s="52" t="s">
        <v>2</v>
      </c>
    </row>
    <row r="25" s="1" customFormat="1" ht="25.5" customHeight="1" spans="1:9">
      <c r="A25" s="44">
        <v>19</v>
      </c>
      <c r="B25" s="45" t="s">
        <v>737</v>
      </c>
      <c r="C25" s="45" t="s">
        <v>738</v>
      </c>
      <c r="D25" s="45" t="s">
        <v>739</v>
      </c>
      <c r="E25" s="44" t="s">
        <v>217</v>
      </c>
      <c r="F25" s="46">
        <v>0.1</v>
      </c>
      <c r="G25" s="47"/>
      <c r="H25" s="46">
        <f t="shared" si="0"/>
        <v>0</v>
      </c>
      <c r="I25" s="52" t="s">
        <v>2</v>
      </c>
    </row>
    <row r="26" s="1" customFormat="1" ht="72" customHeight="1" spans="1:9">
      <c r="A26" s="44">
        <v>20</v>
      </c>
      <c r="B26" s="45" t="s">
        <v>740</v>
      </c>
      <c r="C26" s="45" t="s">
        <v>741</v>
      </c>
      <c r="D26" s="45" t="s">
        <v>742</v>
      </c>
      <c r="E26" s="44" t="s">
        <v>743</v>
      </c>
      <c r="F26" s="46">
        <v>1</v>
      </c>
      <c r="G26" s="47"/>
      <c r="H26" s="46">
        <f t="shared" si="0"/>
        <v>0</v>
      </c>
      <c r="I26" s="52" t="s">
        <v>2</v>
      </c>
    </row>
    <row r="27" s="1" customFormat="1" ht="75.95" customHeight="1" spans="1:9">
      <c r="A27" s="44">
        <v>21</v>
      </c>
      <c r="B27" s="45" t="s">
        <v>744</v>
      </c>
      <c r="C27" s="45" t="s">
        <v>745</v>
      </c>
      <c r="D27" s="45" t="s">
        <v>746</v>
      </c>
      <c r="E27" s="44" t="s">
        <v>747</v>
      </c>
      <c r="F27" s="46">
        <v>6</v>
      </c>
      <c r="G27" s="47"/>
      <c r="H27" s="46">
        <f t="shared" si="0"/>
        <v>0</v>
      </c>
      <c r="I27" s="52" t="s">
        <v>2</v>
      </c>
    </row>
    <row r="28" s="1" customFormat="1" ht="68.1" customHeight="1" spans="1:9">
      <c r="A28" s="44">
        <v>22</v>
      </c>
      <c r="B28" s="45" t="s">
        <v>748</v>
      </c>
      <c r="C28" s="45" t="s">
        <v>749</v>
      </c>
      <c r="D28" s="45" t="s">
        <v>750</v>
      </c>
      <c r="E28" s="44" t="s">
        <v>123</v>
      </c>
      <c r="F28" s="46">
        <v>29.82</v>
      </c>
      <c r="G28" s="47"/>
      <c r="H28" s="46">
        <f t="shared" si="0"/>
        <v>0</v>
      </c>
      <c r="I28" s="52" t="s">
        <v>2</v>
      </c>
    </row>
    <row r="29" s="1" customFormat="1" ht="102" customHeight="1" spans="1:9">
      <c r="A29" s="44">
        <v>23</v>
      </c>
      <c r="B29" s="45" t="s">
        <v>751</v>
      </c>
      <c r="C29" s="45" t="s">
        <v>752</v>
      </c>
      <c r="D29" s="45" t="s">
        <v>753</v>
      </c>
      <c r="E29" s="44" t="s">
        <v>743</v>
      </c>
      <c r="F29" s="46">
        <v>1</v>
      </c>
      <c r="G29" s="47"/>
      <c r="H29" s="46">
        <f t="shared" si="0"/>
        <v>0</v>
      </c>
      <c r="I29" s="52" t="s">
        <v>2</v>
      </c>
    </row>
    <row r="30" s="1" customFormat="1" ht="57.95" customHeight="1" spans="1:9">
      <c r="A30" s="44">
        <v>24</v>
      </c>
      <c r="B30" s="45" t="s">
        <v>754</v>
      </c>
      <c r="C30" s="45" t="s">
        <v>691</v>
      </c>
      <c r="D30" s="45" t="s">
        <v>755</v>
      </c>
      <c r="E30" s="44" t="s">
        <v>111</v>
      </c>
      <c r="F30" s="46">
        <v>14.71</v>
      </c>
      <c r="G30" s="47"/>
      <c r="H30" s="46">
        <f t="shared" si="0"/>
        <v>0</v>
      </c>
      <c r="I30" s="52" t="s">
        <v>2</v>
      </c>
    </row>
    <row r="31" s="1" customFormat="1" ht="59.25" customHeight="1" spans="1:9">
      <c r="A31" s="44">
        <v>25</v>
      </c>
      <c r="B31" s="45" t="s">
        <v>756</v>
      </c>
      <c r="C31" s="45" t="s">
        <v>694</v>
      </c>
      <c r="D31" s="45" t="s">
        <v>757</v>
      </c>
      <c r="E31" s="44" t="s">
        <v>111</v>
      </c>
      <c r="F31" s="46">
        <v>14.25</v>
      </c>
      <c r="G31" s="47"/>
      <c r="H31" s="46">
        <f t="shared" si="0"/>
        <v>0</v>
      </c>
      <c r="I31" s="52" t="s">
        <v>2</v>
      </c>
    </row>
    <row r="32" s="1" customFormat="1" ht="70.5" customHeight="1" spans="1:9">
      <c r="A32" s="44">
        <v>26</v>
      </c>
      <c r="B32" s="45" t="s">
        <v>758</v>
      </c>
      <c r="C32" s="45" t="s">
        <v>759</v>
      </c>
      <c r="D32" s="45" t="s">
        <v>760</v>
      </c>
      <c r="E32" s="44" t="s">
        <v>123</v>
      </c>
      <c r="F32" s="46">
        <v>30</v>
      </c>
      <c r="G32" s="47"/>
      <c r="H32" s="46">
        <f t="shared" si="0"/>
        <v>0</v>
      </c>
      <c r="I32" s="52" t="s">
        <v>2</v>
      </c>
    </row>
    <row r="33" s="1" customFormat="1" ht="84" customHeight="1" spans="1:9">
      <c r="A33" s="44">
        <v>27</v>
      </c>
      <c r="B33" s="45" t="s">
        <v>761</v>
      </c>
      <c r="C33" s="45" t="s">
        <v>762</v>
      </c>
      <c r="D33" s="45" t="s">
        <v>763</v>
      </c>
      <c r="E33" s="44" t="s">
        <v>123</v>
      </c>
      <c r="F33" s="46">
        <v>60</v>
      </c>
      <c r="G33" s="47"/>
      <c r="H33" s="46">
        <f t="shared" si="0"/>
        <v>0</v>
      </c>
      <c r="I33" s="52" t="s">
        <v>2</v>
      </c>
    </row>
    <row r="34" s="1" customFormat="1" ht="81.75" customHeight="1" spans="1:9">
      <c r="A34" s="44">
        <v>28</v>
      </c>
      <c r="B34" s="45" t="s">
        <v>764</v>
      </c>
      <c r="C34" s="45" t="s">
        <v>765</v>
      </c>
      <c r="D34" s="45" t="s">
        <v>766</v>
      </c>
      <c r="E34" s="44" t="s">
        <v>485</v>
      </c>
      <c r="F34" s="46">
        <v>6</v>
      </c>
      <c r="G34" s="47"/>
      <c r="H34" s="46">
        <f t="shared" si="0"/>
        <v>0</v>
      </c>
      <c r="I34" s="52" t="s">
        <v>2</v>
      </c>
    </row>
    <row r="35" s="1" customFormat="1" ht="60" customHeight="1" spans="1:9">
      <c r="A35" s="44">
        <v>29</v>
      </c>
      <c r="B35" s="45" t="s">
        <v>767</v>
      </c>
      <c r="C35" s="45" t="s">
        <v>768</v>
      </c>
      <c r="D35" s="45" t="s">
        <v>769</v>
      </c>
      <c r="E35" s="44" t="s">
        <v>743</v>
      </c>
      <c r="F35" s="46">
        <v>1</v>
      </c>
      <c r="G35" s="47"/>
      <c r="H35" s="46">
        <f t="shared" si="0"/>
        <v>0</v>
      </c>
      <c r="I35" s="52" t="s">
        <v>2</v>
      </c>
    </row>
    <row r="36" s="1" customFormat="1" ht="45.95" customHeight="1" spans="1:9">
      <c r="A36" s="44">
        <v>30</v>
      </c>
      <c r="B36" s="45" t="s">
        <v>770</v>
      </c>
      <c r="C36" s="45" t="s">
        <v>771</v>
      </c>
      <c r="D36" s="45" t="s">
        <v>772</v>
      </c>
      <c r="E36" s="44" t="s">
        <v>773</v>
      </c>
      <c r="F36" s="46">
        <v>1</v>
      </c>
      <c r="G36" s="47"/>
      <c r="H36" s="46">
        <f t="shared" si="0"/>
        <v>0</v>
      </c>
      <c r="I36" s="52" t="s">
        <v>2</v>
      </c>
    </row>
    <row r="37" s="1" customFormat="1" ht="45.95" customHeight="1" spans="1:9">
      <c r="A37" s="44">
        <v>31</v>
      </c>
      <c r="B37" s="45" t="s">
        <v>774</v>
      </c>
      <c r="C37" s="45" t="s">
        <v>775</v>
      </c>
      <c r="D37" s="45" t="s">
        <v>776</v>
      </c>
      <c r="E37" s="44" t="s">
        <v>777</v>
      </c>
      <c r="F37" s="46">
        <v>3</v>
      </c>
      <c r="G37" s="47"/>
      <c r="H37" s="46">
        <f t="shared" si="0"/>
        <v>0</v>
      </c>
      <c r="I37" s="52" t="s">
        <v>2</v>
      </c>
    </row>
    <row r="38" s="1" customFormat="1" ht="59.25" customHeight="1" spans="1:9">
      <c r="A38" s="44">
        <v>32</v>
      </c>
      <c r="B38" s="45" t="s">
        <v>778</v>
      </c>
      <c r="C38" s="45" t="s">
        <v>771</v>
      </c>
      <c r="D38" s="45" t="s">
        <v>779</v>
      </c>
      <c r="E38" s="44" t="s">
        <v>773</v>
      </c>
      <c r="F38" s="46">
        <v>1</v>
      </c>
      <c r="G38" s="47"/>
      <c r="H38" s="46">
        <f t="shared" si="0"/>
        <v>0</v>
      </c>
      <c r="I38" s="52" t="s">
        <v>2</v>
      </c>
    </row>
    <row r="39" s="1" customFormat="1" ht="47.1" customHeight="1" spans="1:9">
      <c r="A39" s="44">
        <v>33</v>
      </c>
      <c r="B39" s="45" t="s">
        <v>780</v>
      </c>
      <c r="C39" s="45" t="s">
        <v>781</v>
      </c>
      <c r="D39" s="45" t="s">
        <v>782</v>
      </c>
      <c r="E39" s="44" t="s">
        <v>773</v>
      </c>
      <c r="F39" s="46">
        <v>1</v>
      </c>
      <c r="G39" s="47"/>
      <c r="H39" s="46">
        <f t="shared" si="0"/>
        <v>0</v>
      </c>
      <c r="I39" s="52" t="s">
        <v>2</v>
      </c>
    </row>
    <row r="40" s="1" customFormat="1" ht="60" customHeight="1" spans="1:9">
      <c r="A40" s="44">
        <v>34</v>
      </c>
      <c r="B40" s="45" t="s">
        <v>783</v>
      </c>
      <c r="C40" s="45" t="s">
        <v>784</v>
      </c>
      <c r="D40" s="45" t="s">
        <v>785</v>
      </c>
      <c r="E40" s="44" t="s">
        <v>743</v>
      </c>
      <c r="F40" s="46">
        <v>1</v>
      </c>
      <c r="G40" s="47"/>
      <c r="H40" s="46">
        <f t="shared" si="0"/>
        <v>0</v>
      </c>
      <c r="I40" s="52" t="s">
        <v>2</v>
      </c>
    </row>
    <row r="41" s="1" customFormat="1" ht="24" customHeight="1" spans="1:9">
      <c r="A41" s="44">
        <v>35</v>
      </c>
      <c r="B41" s="45" t="s">
        <v>786</v>
      </c>
      <c r="C41" s="45" t="s">
        <v>787</v>
      </c>
      <c r="D41" s="45" t="s">
        <v>788</v>
      </c>
      <c r="E41" s="44" t="s">
        <v>123</v>
      </c>
      <c r="F41" s="46">
        <v>40</v>
      </c>
      <c r="G41" s="47"/>
      <c r="H41" s="46">
        <f t="shared" si="0"/>
        <v>0</v>
      </c>
      <c r="I41" s="52" t="s">
        <v>2</v>
      </c>
    </row>
    <row r="42" s="1" customFormat="1" ht="24" customHeight="1" spans="1:9">
      <c r="A42" s="44">
        <v>36</v>
      </c>
      <c r="B42" s="45" t="s">
        <v>789</v>
      </c>
      <c r="C42" s="45" t="s">
        <v>790</v>
      </c>
      <c r="D42" s="45" t="s">
        <v>791</v>
      </c>
      <c r="E42" s="44" t="s">
        <v>792</v>
      </c>
      <c r="F42" s="46">
        <v>10</v>
      </c>
      <c r="G42" s="47"/>
      <c r="H42" s="46">
        <f t="shared" si="0"/>
        <v>0</v>
      </c>
      <c r="I42" s="52" t="s">
        <v>2</v>
      </c>
    </row>
    <row r="43" s="1" customFormat="1" ht="28.5" customHeight="1" spans="1:9">
      <c r="A43" s="48">
        <v>37</v>
      </c>
      <c r="B43" s="49" t="s">
        <v>793</v>
      </c>
      <c r="C43" s="45" t="s">
        <v>794</v>
      </c>
      <c r="D43" s="49" t="s">
        <v>795</v>
      </c>
      <c r="E43" s="48" t="s">
        <v>796</v>
      </c>
      <c r="F43" s="50">
        <v>1</v>
      </c>
      <c r="G43" s="51"/>
      <c r="H43" s="46">
        <f t="shared" si="0"/>
        <v>0</v>
      </c>
      <c r="I43" s="53" t="s">
        <v>2</v>
      </c>
    </row>
    <row r="44" s="2" customFormat="1" ht="27.95" customHeight="1" spans="1:9">
      <c r="A44" s="21"/>
      <c r="B44" s="22"/>
      <c r="C44" s="23"/>
      <c r="D44" s="24" t="s">
        <v>797</v>
      </c>
      <c r="E44" s="25">
        <f>SUM(H7:H43)</f>
        <v>0</v>
      </c>
      <c r="F44" s="25"/>
      <c r="G44" s="26" t="s">
        <v>104</v>
      </c>
      <c r="H44" s="26"/>
      <c r="I44" s="32"/>
    </row>
  </sheetData>
  <sheetProtection algorithmName="SHA-512" hashValue="MVcN7UIVfel7XQcxETMi6BSUdE3HYMS9A2s+BVmpG8p+XvhoWCcymif0XXV2r+du+5ipCP63QNr3Wal4new7lQ==" saltValue="uA7pxRRc0Z5g2RH82LfUYA==" spinCount="100000" sheet="1" selectLockedCells="1" objects="1" scenarios="1"/>
  <mergeCells count="14">
    <mergeCell ref="A1:I1"/>
    <mergeCell ref="A2:I2"/>
    <mergeCell ref="A3:D3"/>
    <mergeCell ref="E3:H3"/>
    <mergeCell ref="G4:I4"/>
    <mergeCell ref="E44:F44"/>
    <mergeCell ref="A4:A6"/>
    <mergeCell ref="B4:B6"/>
    <mergeCell ref="C4:C6"/>
    <mergeCell ref="D4:D6"/>
    <mergeCell ref="E4:E6"/>
    <mergeCell ref="F4:F6"/>
    <mergeCell ref="G5:G6"/>
    <mergeCell ref="H5:H6"/>
  </mergeCells>
  <printOptions horizontalCentered="1"/>
  <pageMargins left="0.118110236220472" right="0.118110236220472" top="0.78740157480315" bottom="0.393700787401575" header="0.590551181102362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showGridLines="0" view="pageBreakPreview" zoomScale="110" zoomScaleNormal="100" zoomScaleSheetLayoutView="110" workbookViewId="0">
      <selection activeCell="G8" sqref="G8"/>
    </sheetView>
  </sheetViews>
  <sheetFormatPr defaultColWidth="9" defaultRowHeight="12"/>
  <cols>
    <col min="1" max="1" width="4.85714285714286" style="3" customWidth="1"/>
    <col min="2" max="2" width="13.4285714285714" style="33" customWidth="1"/>
    <col min="3" max="3" width="11.2857142857143" style="33" customWidth="1"/>
    <col min="4" max="4" width="26.5714285714286" style="3" customWidth="1"/>
    <col min="5" max="5" width="7.14285714285714" style="3" customWidth="1"/>
    <col min="6" max="6" width="8.71428571428571" style="4" customWidth="1"/>
    <col min="7" max="7" width="9.85714285714286" style="4" customWidth="1"/>
    <col min="8" max="8" width="11.7142857142857" style="4" customWidth="1"/>
    <col min="9" max="9" width="7.42857142857143" style="3" customWidth="1"/>
    <col min="10" max="16384" width="9" style="3"/>
  </cols>
  <sheetData>
    <row r="1" customFormat="1" ht="27" customHeight="1" spans="1:9">
      <c r="A1" s="5"/>
      <c r="B1" s="5"/>
      <c r="C1" s="5"/>
      <c r="D1" s="5"/>
      <c r="E1" s="5"/>
      <c r="F1" s="5"/>
      <c r="G1" s="5"/>
      <c r="H1" s="5"/>
      <c r="I1" s="5"/>
    </row>
    <row r="2" ht="27" customHeight="1" spans="1:9">
      <c r="A2" s="6" t="s">
        <v>51</v>
      </c>
      <c r="B2" s="6"/>
      <c r="C2" s="6"/>
      <c r="D2" s="6"/>
      <c r="E2" s="6"/>
      <c r="F2" s="7"/>
      <c r="G2" s="7"/>
      <c r="H2" s="7"/>
      <c r="I2" s="27"/>
    </row>
    <row r="3" s="1" customFormat="1" ht="25.5" customHeight="1" spans="1:9">
      <c r="A3" s="8" t="s">
        <v>798</v>
      </c>
      <c r="B3" s="8"/>
      <c r="C3" s="8"/>
      <c r="D3" s="8"/>
      <c r="E3" s="8"/>
      <c r="F3" s="9"/>
      <c r="G3" s="9"/>
      <c r="H3" s="9"/>
      <c r="I3" s="28"/>
    </row>
    <row r="4" s="1" customFormat="1" ht="14.25" customHeight="1" spans="1:9">
      <c r="A4" s="10" t="s">
        <v>4</v>
      </c>
      <c r="B4" s="34" t="s">
        <v>680</v>
      </c>
      <c r="C4" s="34" t="s">
        <v>681</v>
      </c>
      <c r="D4" s="11" t="s">
        <v>682</v>
      </c>
      <c r="E4" s="11" t="s">
        <v>683</v>
      </c>
      <c r="F4" s="12" t="s">
        <v>684</v>
      </c>
      <c r="G4" s="12" t="s">
        <v>685</v>
      </c>
      <c r="H4" s="12"/>
      <c r="I4" s="29"/>
    </row>
    <row r="5" s="1" customFormat="1" ht="14.25" customHeight="1" spans="1:9">
      <c r="A5" s="13"/>
      <c r="B5" s="35"/>
      <c r="C5" s="35"/>
      <c r="D5" s="14"/>
      <c r="E5" s="14"/>
      <c r="F5" s="15"/>
      <c r="G5" s="15" t="s">
        <v>686</v>
      </c>
      <c r="H5" s="15" t="s">
        <v>687</v>
      </c>
      <c r="I5" s="30" t="s">
        <v>688</v>
      </c>
    </row>
    <row r="6" s="1" customFormat="1" ht="14.25" customHeight="1" spans="1:9">
      <c r="A6" s="13"/>
      <c r="B6" s="35"/>
      <c r="C6" s="35"/>
      <c r="D6" s="14"/>
      <c r="E6" s="14"/>
      <c r="F6" s="15"/>
      <c r="G6" s="15"/>
      <c r="H6" s="15"/>
      <c r="I6" s="30" t="s">
        <v>689</v>
      </c>
    </row>
    <row r="7" s="1" customFormat="1" ht="50.25" customHeight="1" spans="1:9">
      <c r="A7" s="16">
        <v>1</v>
      </c>
      <c r="B7" s="17" t="s">
        <v>799</v>
      </c>
      <c r="C7" s="17" t="s">
        <v>800</v>
      </c>
      <c r="D7" s="17" t="s">
        <v>801</v>
      </c>
      <c r="E7" s="18" t="s">
        <v>123</v>
      </c>
      <c r="F7" s="19">
        <v>150</v>
      </c>
      <c r="G7" s="20"/>
      <c r="H7" s="36">
        <f t="shared" ref="H7:H9" si="0">IF(F7&lt;&gt;0,ROUND(F7*ROUND(G7,2),2),"")</f>
        <v>0</v>
      </c>
      <c r="I7" s="31" t="s">
        <v>2</v>
      </c>
    </row>
    <row r="8" s="1" customFormat="1" ht="50.25" customHeight="1" spans="1:9">
      <c r="A8" s="16">
        <v>2</v>
      </c>
      <c r="B8" s="17" t="s">
        <v>802</v>
      </c>
      <c r="C8" s="17" t="s">
        <v>803</v>
      </c>
      <c r="D8" s="17" t="s">
        <v>804</v>
      </c>
      <c r="E8" s="18" t="s">
        <v>123</v>
      </c>
      <c r="F8" s="19">
        <v>600</v>
      </c>
      <c r="G8" s="20"/>
      <c r="H8" s="36">
        <f t="shared" si="0"/>
        <v>0</v>
      </c>
      <c r="I8" s="31" t="s">
        <v>2</v>
      </c>
    </row>
    <row r="9" s="1" customFormat="1" ht="75.75" customHeight="1" spans="1:9">
      <c r="A9" s="37">
        <v>3</v>
      </c>
      <c r="B9" s="38" t="s">
        <v>805</v>
      </c>
      <c r="C9" s="38" t="s">
        <v>806</v>
      </c>
      <c r="D9" s="38" t="s">
        <v>807</v>
      </c>
      <c r="E9" s="39" t="s">
        <v>711</v>
      </c>
      <c r="F9" s="36">
        <v>4</v>
      </c>
      <c r="G9" s="40"/>
      <c r="H9" s="36">
        <f t="shared" si="0"/>
        <v>0</v>
      </c>
      <c r="I9" s="41" t="s">
        <v>2</v>
      </c>
    </row>
    <row r="10" s="2" customFormat="1" ht="27.95" customHeight="1" spans="1:9">
      <c r="A10" s="21"/>
      <c r="B10" s="22"/>
      <c r="C10" s="23"/>
      <c r="D10" s="24" t="s">
        <v>808</v>
      </c>
      <c r="E10" s="25">
        <f>SUM(H7:H9)</f>
        <v>0</v>
      </c>
      <c r="F10" s="25"/>
      <c r="G10" s="26" t="s">
        <v>104</v>
      </c>
      <c r="H10" s="26"/>
      <c r="I10" s="32"/>
    </row>
  </sheetData>
  <sheetProtection algorithmName="SHA-512" hashValue="6ut4hszwnqRAwhwbOaCXCgepOeUIXTU5TjSKc+8z12v9qqF0K+vLDXrvv/dQp4HSB/YbtWe1DGIr6YAEhNY2Xg==" saltValue="vysU6hl8easDeI/nFtGj1w==" spinCount="100000" sheet="1" selectLockedCells="1" objects="1" scenarios="1"/>
  <mergeCells count="14">
    <mergeCell ref="A1:I1"/>
    <mergeCell ref="A2:I2"/>
    <mergeCell ref="A3:D3"/>
    <mergeCell ref="E3:H3"/>
    <mergeCell ref="G4:I4"/>
    <mergeCell ref="E10:F10"/>
    <mergeCell ref="A4:A6"/>
    <mergeCell ref="B4:B6"/>
    <mergeCell ref="C4:C6"/>
    <mergeCell ref="D4:D6"/>
    <mergeCell ref="E4:E6"/>
    <mergeCell ref="F4:F6"/>
    <mergeCell ref="G5:G6"/>
    <mergeCell ref="H5:H6"/>
  </mergeCells>
  <printOptions horizontalCentered="1"/>
  <pageMargins left="0.118110236220472" right="0.118110236220472" top="0.78740157480315" bottom="0.393700787401575" header="0.590551181102362" footer="0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showGridLines="0" view="pageBreakPreview" zoomScale="110" zoomScaleNormal="100" zoomScaleSheetLayoutView="110" workbookViewId="0">
      <selection activeCell="G8" sqref="G8"/>
    </sheetView>
  </sheetViews>
  <sheetFormatPr defaultColWidth="9" defaultRowHeight="12"/>
  <cols>
    <col min="1" max="1" width="4.85714285714286" style="3" customWidth="1"/>
    <col min="2" max="2" width="13.4285714285714" style="3" customWidth="1"/>
    <col min="3" max="3" width="11.2857142857143" style="3" customWidth="1"/>
    <col min="4" max="4" width="26.5714285714286" style="3" customWidth="1"/>
    <col min="5" max="5" width="7.14285714285714" style="3" customWidth="1"/>
    <col min="6" max="6" width="8.71428571428571" style="4" customWidth="1"/>
    <col min="7" max="7" width="9.85714285714286" style="4" customWidth="1"/>
    <col min="8" max="8" width="11.7142857142857" style="4" customWidth="1"/>
    <col min="9" max="9" width="7.42857142857143" style="3" customWidth="1"/>
    <col min="10" max="16384" width="9" style="3"/>
  </cols>
  <sheetData>
    <row r="1" customFormat="1" ht="27" customHeight="1" spans="1:9">
      <c r="A1" s="5"/>
      <c r="B1" s="5"/>
      <c r="C1" s="5"/>
      <c r="D1" s="5"/>
      <c r="E1" s="5"/>
      <c r="F1" s="5"/>
      <c r="G1" s="5"/>
      <c r="H1" s="5"/>
      <c r="I1" s="5"/>
    </row>
    <row r="2" ht="27" customHeight="1" spans="1:9">
      <c r="A2" s="6" t="s">
        <v>51</v>
      </c>
      <c r="B2" s="6"/>
      <c r="C2" s="6"/>
      <c r="D2" s="6"/>
      <c r="E2" s="6"/>
      <c r="F2" s="7"/>
      <c r="G2" s="7"/>
      <c r="H2" s="7"/>
      <c r="I2" s="27"/>
    </row>
    <row r="3" s="1" customFormat="1" ht="25.5" customHeight="1" spans="1:9">
      <c r="A3" s="8" t="s">
        <v>809</v>
      </c>
      <c r="B3" s="8"/>
      <c r="C3" s="8"/>
      <c r="D3" s="8"/>
      <c r="E3" s="8"/>
      <c r="F3" s="9"/>
      <c r="G3" s="9"/>
      <c r="H3" s="9"/>
      <c r="I3" s="28"/>
    </row>
    <row r="4" s="1" customFormat="1" ht="14.25" customHeight="1" spans="1:9">
      <c r="A4" s="10" t="s">
        <v>4</v>
      </c>
      <c r="B4" s="11" t="s">
        <v>680</v>
      </c>
      <c r="C4" s="11" t="s">
        <v>681</v>
      </c>
      <c r="D4" s="11" t="s">
        <v>682</v>
      </c>
      <c r="E4" s="11" t="s">
        <v>683</v>
      </c>
      <c r="F4" s="12" t="s">
        <v>684</v>
      </c>
      <c r="G4" s="12" t="s">
        <v>685</v>
      </c>
      <c r="H4" s="12"/>
      <c r="I4" s="29"/>
    </row>
    <row r="5" s="1" customFormat="1" ht="14.25" customHeight="1" spans="1:9">
      <c r="A5" s="13"/>
      <c r="B5" s="14"/>
      <c r="C5" s="14"/>
      <c r="D5" s="14"/>
      <c r="E5" s="14"/>
      <c r="F5" s="15"/>
      <c r="G5" s="15" t="s">
        <v>686</v>
      </c>
      <c r="H5" s="15" t="s">
        <v>687</v>
      </c>
      <c r="I5" s="30" t="s">
        <v>688</v>
      </c>
    </row>
    <row r="6" s="1" customFormat="1" ht="14.25" customHeight="1" spans="1:9">
      <c r="A6" s="13"/>
      <c r="B6" s="14"/>
      <c r="C6" s="14"/>
      <c r="D6" s="14"/>
      <c r="E6" s="14"/>
      <c r="F6" s="15"/>
      <c r="G6" s="15"/>
      <c r="H6" s="15"/>
      <c r="I6" s="30" t="s">
        <v>689</v>
      </c>
    </row>
    <row r="7" s="1" customFormat="1" ht="47.25" customHeight="1" spans="1:9">
      <c r="A7" s="16">
        <v>1</v>
      </c>
      <c r="B7" s="17" t="s">
        <v>810</v>
      </c>
      <c r="C7" s="17" t="s">
        <v>691</v>
      </c>
      <c r="D7" s="17" t="s">
        <v>811</v>
      </c>
      <c r="E7" s="18" t="s">
        <v>111</v>
      </c>
      <c r="F7" s="19">
        <v>630</v>
      </c>
      <c r="G7" s="20"/>
      <c r="H7" s="19">
        <f t="shared" ref="H7:H14" si="0">IF(F7&lt;&gt;0,ROUND(F7*ROUND(G7,2),2),"")</f>
        <v>0</v>
      </c>
      <c r="I7" s="31" t="s">
        <v>2</v>
      </c>
    </row>
    <row r="8" s="1" customFormat="1" ht="73.5" customHeight="1" spans="1:9">
      <c r="A8" s="16">
        <v>2</v>
      </c>
      <c r="B8" s="17" t="s">
        <v>812</v>
      </c>
      <c r="C8" s="17" t="s">
        <v>694</v>
      </c>
      <c r="D8" s="17" t="s">
        <v>813</v>
      </c>
      <c r="E8" s="18" t="s">
        <v>111</v>
      </c>
      <c r="F8" s="19">
        <v>630</v>
      </c>
      <c r="G8" s="20"/>
      <c r="H8" s="19">
        <f t="shared" si="0"/>
        <v>0</v>
      </c>
      <c r="I8" s="31" t="s">
        <v>2</v>
      </c>
    </row>
    <row r="9" s="1" customFormat="1" ht="45" customHeight="1" spans="1:9">
      <c r="A9" s="16">
        <v>3</v>
      </c>
      <c r="B9" s="17" t="s">
        <v>814</v>
      </c>
      <c r="C9" s="17" t="s">
        <v>815</v>
      </c>
      <c r="D9" s="17" t="s">
        <v>816</v>
      </c>
      <c r="E9" s="18" t="s">
        <v>123</v>
      </c>
      <c r="F9" s="19">
        <v>3000</v>
      </c>
      <c r="G9" s="20"/>
      <c r="H9" s="19">
        <f t="shared" si="0"/>
        <v>0</v>
      </c>
      <c r="I9" s="31" t="s">
        <v>2</v>
      </c>
    </row>
    <row r="10" s="1" customFormat="1" ht="45" customHeight="1" spans="1:9">
      <c r="A10" s="16">
        <v>4</v>
      </c>
      <c r="B10" s="17" t="s">
        <v>817</v>
      </c>
      <c r="C10" s="17" t="s">
        <v>815</v>
      </c>
      <c r="D10" s="17" t="s">
        <v>818</v>
      </c>
      <c r="E10" s="18" t="s">
        <v>123</v>
      </c>
      <c r="F10" s="19">
        <v>80</v>
      </c>
      <c r="G10" s="20"/>
      <c r="H10" s="19">
        <f t="shared" si="0"/>
        <v>0</v>
      </c>
      <c r="I10" s="31" t="s">
        <v>2</v>
      </c>
    </row>
    <row r="11" s="1" customFormat="1" ht="45" customHeight="1" spans="1:9">
      <c r="A11" s="16">
        <v>5</v>
      </c>
      <c r="B11" s="17" t="s">
        <v>819</v>
      </c>
      <c r="C11" s="17" t="s">
        <v>820</v>
      </c>
      <c r="D11" s="17" t="s">
        <v>821</v>
      </c>
      <c r="E11" s="18" t="s">
        <v>123</v>
      </c>
      <c r="F11" s="19">
        <v>3000</v>
      </c>
      <c r="G11" s="20"/>
      <c r="H11" s="19">
        <f t="shared" si="0"/>
        <v>0</v>
      </c>
      <c r="I11" s="31" t="s">
        <v>2</v>
      </c>
    </row>
    <row r="12" s="1" customFormat="1" ht="45" customHeight="1" spans="1:9">
      <c r="A12" s="16">
        <v>6</v>
      </c>
      <c r="B12" s="17" t="s">
        <v>822</v>
      </c>
      <c r="C12" s="17" t="s">
        <v>823</v>
      </c>
      <c r="D12" s="17" t="s">
        <v>824</v>
      </c>
      <c r="E12" s="18" t="s">
        <v>825</v>
      </c>
      <c r="F12" s="19">
        <v>15</v>
      </c>
      <c r="G12" s="20"/>
      <c r="H12" s="19">
        <f t="shared" si="0"/>
        <v>0</v>
      </c>
      <c r="I12" s="31" t="s">
        <v>2</v>
      </c>
    </row>
    <row r="13" s="1" customFormat="1" ht="45" customHeight="1" spans="1:9">
      <c r="A13" s="16">
        <v>7</v>
      </c>
      <c r="B13" s="17" t="s">
        <v>826</v>
      </c>
      <c r="C13" s="17" t="s">
        <v>827</v>
      </c>
      <c r="D13" s="17" t="s">
        <v>828</v>
      </c>
      <c r="E13" s="18" t="s">
        <v>747</v>
      </c>
      <c r="F13" s="19">
        <v>30</v>
      </c>
      <c r="G13" s="20"/>
      <c r="H13" s="19">
        <f t="shared" si="0"/>
        <v>0</v>
      </c>
      <c r="I13" s="31" t="s">
        <v>2</v>
      </c>
    </row>
    <row r="14" s="1" customFormat="1" ht="47.25" customHeight="1" spans="1:9">
      <c r="A14" s="16">
        <v>8</v>
      </c>
      <c r="B14" s="17" t="s">
        <v>708</v>
      </c>
      <c r="C14" s="17" t="s">
        <v>829</v>
      </c>
      <c r="D14" s="17" t="s">
        <v>830</v>
      </c>
      <c r="E14" s="18" t="s">
        <v>711</v>
      </c>
      <c r="F14" s="19">
        <v>2</v>
      </c>
      <c r="G14" s="20"/>
      <c r="H14" s="19">
        <f t="shared" si="0"/>
        <v>0</v>
      </c>
      <c r="I14" s="31" t="s">
        <v>2</v>
      </c>
    </row>
    <row r="15" s="2" customFormat="1" ht="27.95" customHeight="1" spans="1:9">
      <c r="A15" s="21"/>
      <c r="B15" s="22"/>
      <c r="C15" s="23"/>
      <c r="D15" s="24" t="s">
        <v>831</v>
      </c>
      <c r="E15" s="25">
        <f>SUM(H7:H14)</f>
        <v>0</v>
      </c>
      <c r="F15" s="25"/>
      <c r="G15" s="26" t="s">
        <v>104</v>
      </c>
      <c r="H15" s="26"/>
      <c r="I15" s="32"/>
    </row>
  </sheetData>
  <sheetProtection algorithmName="SHA-512" hashValue="yQyAWRbGDPeALfcRJEgFHaa4/RJn9cferOKc1LJ823aE6G5790jBKWovmGG2JZS48q2bUqFy9mIWYYujnIp7ZQ==" saltValue="KWhDyC7fLWuefPyJb3eIKA==" spinCount="100000" sheet="1" selectLockedCells="1" objects="1" scenarios="1"/>
  <mergeCells count="14">
    <mergeCell ref="A1:I1"/>
    <mergeCell ref="A2:I2"/>
    <mergeCell ref="A3:D3"/>
    <mergeCell ref="E3:H3"/>
    <mergeCell ref="G4:I4"/>
    <mergeCell ref="E15:F15"/>
    <mergeCell ref="A4:A6"/>
    <mergeCell ref="B4:B6"/>
    <mergeCell ref="C4:C6"/>
    <mergeCell ref="D4:D6"/>
    <mergeCell ref="E4:E6"/>
    <mergeCell ref="F4:F6"/>
    <mergeCell ref="G5:G6"/>
    <mergeCell ref="H5:H6"/>
  </mergeCells>
  <printOptions horizontalCentered="1"/>
  <pageMargins left="0.118110236220472" right="0.118110236220472" top="0.78740157480315" bottom="0.393700787401575" header="0.590551181102362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tabSelected="1" view="pageBreakPreview" zoomScale="110" zoomScaleNormal="110" zoomScaleSheetLayoutView="110" workbookViewId="0">
      <selection activeCell="E19" sqref="E19"/>
    </sheetView>
  </sheetViews>
  <sheetFormatPr defaultColWidth="9" defaultRowHeight="12.75" outlineLevelCol="5"/>
  <cols>
    <col min="1" max="1" width="9.28571428571429" customWidth="1"/>
    <col min="2" max="2" width="37.7142857142857" customWidth="1"/>
    <col min="3" max="3" width="6.71428571428571" customWidth="1"/>
    <col min="4" max="4" width="11.2857142857143" customWidth="1"/>
    <col min="5" max="5" width="11.2857142857143" style="54" customWidth="1"/>
    <col min="6" max="6" width="12.7142857142857" style="54" customWidth="1"/>
  </cols>
  <sheetData>
    <row r="1" ht="42" customHeight="1" spans="1:6">
      <c r="A1" s="55"/>
      <c r="B1" s="55"/>
      <c r="C1" s="55"/>
      <c r="D1" s="55"/>
      <c r="E1" s="56"/>
      <c r="F1" s="56"/>
    </row>
    <row r="2" ht="27" customHeight="1" spans="1:6">
      <c r="A2" s="5" t="s">
        <v>51</v>
      </c>
      <c r="B2" s="5"/>
      <c r="C2" s="5"/>
      <c r="D2" s="5"/>
      <c r="E2" s="5"/>
      <c r="F2" s="5"/>
    </row>
    <row r="3" ht="15" customHeight="1" spans="1:6">
      <c r="A3" s="57" t="s">
        <v>1</v>
      </c>
      <c r="B3" s="57"/>
      <c r="C3" s="58" t="s">
        <v>2</v>
      </c>
      <c r="D3" s="58"/>
      <c r="E3" s="58"/>
      <c r="F3" s="59" t="s">
        <v>52</v>
      </c>
    </row>
    <row r="4" ht="0.95" customHeight="1" spans="1:6">
      <c r="A4" s="55"/>
      <c r="B4" s="55"/>
      <c r="C4" s="55"/>
      <c r="D4" s="55"/>
      <c r="E4" s="56"/>
      <c r="F4" s="56"/>
    </row>
    <row r="5" ht="21.95" customHeight="1" spans="1:6">
      <c r="A5" s="60" t="s">
        <v>53</v>
      </c>
      <c r="B5" s="61"/>
      <c r="C5" s="61"/>
      <c r="D5" s="61"/>
      <c r="E5" s="61"/>
      <c r="F5" s="62"/>
    </row>
    <row r="6" ht="17.1" customHeight="1" spans="1:6">
      <c r="A6" s="63" t="s">
        <v>54</v>
      </c>
      <c r="B6" s="64" t="s">
        <v>55</v>
      </c>
      <c r="C6" s="64" t="s">
        <v>56</v>
      </c>
      <c r="D6" s="64" t="s">
        <v>57</v>
      </c>
      <c r="E6" s="65" t="s">
        <v>58</v>
      </c>
      <c r="F6" s="66" t="s">
        <v>59</v>
      </c>
    </row>
    <row r="7" ht="15" customHeight="1" spans="1:6">
      <c r="A7" s="67" t="s">
        <v>60</v>
      </c>
      <c r="B7" s="68" t="s">
        <v>61</v>
      </c>
      <c r="C7" s="69" t="s">
        <v>2</v>
      </c>
      <c r="D7" s="84" t="s">
        <v>2</v>
      </c>
      <c r="E7" s="71" t="s">
        <v>2</v>
      </c>
      <c r="F7" s="72" t="s">
        <v>2</v>
      </c>
    </row>
    <row r="8" ht="15" customHeight="1" spans="1:6">
      <c r="A8" s="67" t="s">
        <v>62</v>
      </c>
      <c r="B8" s="68" t="s">
        <v>63</v>
      </c>
      <c r="C8" s="69" t="s">
        <v>2</v>
      </c>
      <c r="D8" s="84" t="s">
        <v>2</v>
      </c>
      <c r="E8" s="71" t="s">
        <v>2</v>
      </c>
      <c r="F8" s="72" t="s">
        <v>2</v>
      </c>
    </row>
    <row r="9" ht="15" customHeight="1" spans="1:6">
      <c r="A9" s="67" t="s">
        <v>64</v>
      </c>
      <c r="B9" s="68" t="s">
        <v>65</v>
      </c>
      <c r="C9" s="69" t="s">
        <v>66</v>
      </c>
      <c r="D9" s="70" t="s">
        <v>67</v>
      </c>
      <c r="E9" s="80">
        <f>ROUND(SUM(投标报价汇总表!E7:E17,'100章'!F12:F28)*0.003,2)</f>
        <v>8540.5</v>
      </c>
      <c r="F9" s="72">
        <f t="shared" ref="F9:F28" si="0">IF(D9&lt;&gt;0,ROUND(D9*ROUND(E9,2),2),"")</f>
        <v>8540.5</v>
      </c>
    </row>
    <row r="10" ht="15" customHeight="1" spans="1:6">
      <c r="A10" s="67" t="s">
        <v>68</v>
      </c>
      <c r="B10" s="68" t="s">
        <v>69</v>
      </c>
      <c r="C10" s="69" t="s">
        <v>66</v>
      </c>
      <c r="D10" s="70" t="s">
        <v>67</v>
      </c>
      <c r="E10" s="80">
        <v>3000</v>
      </c>
      <c r="F10" s="72">
        <f t="shared" si="0"/>
        <v>3000</v>
      </c>
    </row>
    <row r="11" ht="15" customHeight="1" spans="1:6">
      <c r="A11" s="67" t="s">
        <v>70</v>
      </c>
      <c r="B11" s="68" t="s">
        <v>71</v>
      </c>
      <c r="C11" s="69" t="s">
        <v>2</v>
      </c>
      <c r="D11" s="70"/>
      <c r="E11" s="71"/>
      <c r="F11" s="72" t="str">
        <f t="shared" si="0"/>
        <v/>
      </c>
    </row>
    <row r="12" ht="15" customHeight="1" spans="1:6">
      <c r="A12" s="67" t="s">
        <v>72</v>
      </c>
      <c r="B12" s="68" t="s">
        <v>73</v>
      </c>
      <c r="C12" s="69" t="s">
        <v>66</v>
      </c>
      <c r="D12" s="70" t="s">
        <v>67</v>
      </c>
      <c r="E12" s="78"/>
      <c r="F12" s="72">
        <f t="shared" si="0"/>
        <v>0</v>
      </c>
    </row>
    <row r="13" ht="15" customHeight="1" spans="1:6">
      <c r="A13" s="67" t="s">
        <v>74</v>
      </c>
      <c r="B13" s="68" t="s">
        <v>75</v>
      </c>
      <c r="C13" s="69" t="s">
        <v>66</v>
      </c>
      <c r="D13" s="70" t="s">
        <v>67</v>
      </c>
      <c r="E13" s="78"/>
      <c r="F13" s="72">
        <f t="shared" si="0"/>
        <v>0</v>
      </c>
    </row>
    <row r="14" ht="15" customHeight="1" spans="1:6">
      <c r="A14" s="67" t="s">
        <v>76</v>
      </c>
      <c r="B14" s="68" t="s">
        <v>77</v>
      </c>
      <c r="C14" s="69" t="s">
        <v>66</v>
      </c>
      <c r="D14" s="70" t="s">
        <v>67</v>
      </c>
      <c r="E14" s="80">
        <v>986833.79</v>
      </c>
      <c r="F14" s="72">
        <f t="shared" si="0"/>
        <v>986833.79</v>
      </c>
    </row>
    <row r="15" ht="15" customHeight="1" spans="1:6">
      <c r="A15" s="67" t="s">
        <v>78</v>
      </c>
      <c r="B15" s="68" t="s">
        <v>79</v>
      </c>
      <c r="C15" s="69" t="s">
        <v>66</v>
      </c>
      <c r="D15" s="70" t="s">
        <v>67</v>
      </c>
      <c r="E15" s="80">
        <v>30000</v>
      </c>
      <c r="F15" s="72">
        <f t="shared" si="0"/>
        <v>30000</v>
      </c>
    </row>
    <row r="16" ht="15" customHeight="1" spans="1:6">
      <c r="A16" s="67" t="s">
        <v>80</v>
      </c>
      <c r="B16" s="68" t="s">
        <v>81</v>
      </c>
      <c r="C16" s="69" t="s">
        <v>66</v>
      </c>
      <c r="D16" s="70" t="s">
        <v>67</v>
      </c>
      <c r="E16" s="80">
        <v>1100000</v>
      </c>
      <c r="F16" s="72">
        <f t="shared" si="0"/>
        <v>1100000</v>
      </c>
    </row>
    <row r="17" ht="15" customHeight="1" spans="1:6">
      <c r="A17" s="67" t="s">
        <v>82</v>
      </c>
      <c r="B17" s="68" t="s">
        <v>83</v>
      </c>
      <c r="C17" s="69" t="s">
        <v>2</v>
      </c>
      <c r="D17" s="70"/>
      <c r="E17" s="71"/>
      <c r="F17" s="72"/>
    </row>
    <row r="18" ht="15" customHeight="1" spans="1:6">
      <c r="A18" s="67" t="s">
        <v>84</v>
      </c>
      <c r="B18" s="68" t="s">
        <v>85</v>
      </c>
      <c r="C18" s="69" t="s">
        <v>2</v>
      </c>
      <c r="D18" s="70"/>
      <c r="E18" s="71"/>
      <c r="F18" s="72" t="str">
        <f t="shared" si="0"/>
        <v/>
      </c>
    </row>
    <row r="19" ht="15" customHeight="1" spans="1:6">
      <c r="A19" s="67" t="s">
        <v>64</v>
      </c>
      <c r="B19" s="68" t="s">
        <v>86</v>
      </c>
      <c r="C19" s="69" t="s">
        <v>66</v>
      </c>
      <c r="D19" s="70" t="s">
        <v>67</v>
      </c>
      <c r="E19" s="78"/>
      <c r="F19" s="72">
        <f t="shared" si="0"/>
        <v>0</v>
      </c>
    </row>
    <row r="20" ht="15" customHeight="1" spans="1:6">
      <c r="A20" s="67" t="s">
        <v>68</v>
      </c>
      <c r="B20" s="68" t="s">
        <v>87</v>
      </c>
      <c r="C20" s="69" t="s">
        <v>66</v>
      </c>
      <c r="D20" s="70" t="s">
        <v>67</v>
      </c>
      <c r="E20" s="78"/>
      <c r="F20" s="72">
        <f t="shared" si="0"/>
        <v>0</v>
      </c>
    </row>
    <row r="21" ht="15" customHeight="1" spans="1:6">
      <c r="A21" s="67" t="s">
        <v>88</v>
      </c>
      <c r="B21" s="68" t="s">
        <v>89</v>
      </c>
      <c r="C21" s="69" t="s">
        <v>66</v>
      </c>
      <c r="D21" s="70" t="s">
        <v>67</v>
      </c>
      <c r="E21" s="78"/>
      <c r="F21" s="72">
        <f t="shared" si="0"/>
        <v>0</v>
      </c>
    </row>
    <row r="22" ht="15" customHeight="1" spans="1:6">
      <c r="A22" s="67" t="s">
        <v>90</v>
      </c>
      <c r="B22" s="68" t="s">
        <v>91</v>
      </c>
      <c r="C22" s="69" t="s">
        <v>2</v>
      </c>
      <c r="D22" s="70"/>
      <c r="E22" s="71"/>
      <c r="F22" s="72" t="str">
        <f t="shared" si="0"/>
        <v/>
      </c>
    </row>
    <row r="23" ht="15" customHeight="1" spans="1:6">
      <c r="A23" s="67" t="s">
        <v>64</v>
      </c>
      <c r="B23" s="68" t="s">
        <v>92</v>
      </c>
      <c r="C23" s="69" t="s">
        <v>66</v>
      </c>
      <c r="D23" s="70" t="s">
        <v>67</v>
      </c>
      <c r="E23" s="78"/>
      <c r="F23" s="72">
        <f t="shared" si="0"/>
        <v>0</v>
      </c>
    </row>
    <row r="24" ht="15" customHeight="1" spans="1:6">
      <c r="A24" s="67" t="s">
        <v>68</v>
      </c>
      <c r="B24" s="68" t="s">
        <v>93</v>
      </c>
      <c r="C24" s="69" t="s">
        <v>94</v>
      </c>
      <c r="D24" s="70" t="s">
        <v>95</v>
      </c>
      <c r="E24" s="78"/>
      <c r="F24" s="72">
        <f t="shared" si="0"/>
        <v>0</v>
      </c>
    </row>
    <row r="25" ht="15" customHeight="1" spans="1:6">
      <c r="A25" s="67" t="s">
        <v>96</v>
      </c>
      <c r="B25" s="68" t="s">
        <v>97</v>
      </c>
      <c r="C25" s="69" t="s">
        <v>66</v>
      </c>
      <c r="D25" s="70" t="s">
        <v>67</v>
      </c>
      <c r="E25" s="78"/>
      <c r="F25" s="72">
        <f t="shared" si="0"/>
        <v>0</v>
      </c>
    </row>
    <row r="26" ht="15" customHeight="1" spans="1:6">
      <c r="A26" s="67" t="s">
        <v>98</v>
      </c>
      <c r="B26" s="68" t="s">
        <v>99</v>
      </c>
      <c r="C26" s="69" t="s">
        <v>66</v>
      </c>
      <c r="D26" s="70" t="s">
        <v>67</v>
      </c>
      <c r="E26" s="78"/>
      <c r="F26" s="72">
        <f t="shared" si="0"/>
        <v>0</v>
      </c>
    </row>
    <row r="27" ht="15" customHeight="1" spans="1:6">
      <c r="A27" s="67" t="s">
        <v>100</v>
      </c>
      <c r="B27" s="68" t="s">
        <v>101</v>
      </c>
      <c r="C27" s="69" t="s">
        <v>2</v>
      </c>
      <c r="D27" s="70"/>
      <c r="E27" s="71"/>
      <c r="F27" s="72" t="str">
        <f t="shared" si="0"/>
        <v/>
      </c>
    </row>
    <row r="28" ht="15" customHeight="1" spans="1:6">
      <c r="A28" s="85" t="s">
        <v>102</v>
      </c>
      <c r="B28" s="86" t="s">
        <v>101</v>
      </c>
      <c r="C28" s="87" t="s">
        <v>66</v>
      </c>
      <c r="D28" s="88" t="s">
        <v>67</v>
      </c>
      <c r="E28" s="89"/>
      <c r="F28" s="72">
        <f t="shared" si="0"/>
        <v>0</v>
      </c>
    </row>
    <row r="29" ht="15" customHeight="1" spans="1:6">
      <c r="A29" s="73" t="s">
        <v>103</v>
      </c>
      <c r="B29" s="74"/>
      <c r="C29" s="74"/>
      <c r="D29" s="75">
        <f>SUM(F7:F28)</f>
        <v>2128374.29</v>
      </c>
      <c r="E29" s="90" t="s">
        <v>104</v>
      </c>
      <c r="F29" s="91"/>
    </row>
  </sheetData>
  <sheetProtection password="C6EF" sheet="1" selectLockedCells="1" objects="1"/>
  <mergeCells count="5">
    <mergeCell ref="A2:F2"/>
    <mergeCell ref="A3:B3"/>
    <mergeCell ref="C3:E3"/>
    <mergeCell ref="A5:F5"/>
    <mergeCell ref="A29:C29"/>
  </mergeCells>
  <printOptions horizontalCentered="1"/>
  <pageMargins left="0.708661417322835" right="0.708661417322835" top="0.748031496062992" bottom="0.748031496062992" header="0.31496062992126" footer="0.31496062992126"/>
  <pageSetup paperSize="9" fitToWidth="595" fitToHeight="832" pageOrder="overThenDown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view="pageBreakPreview" zoomScale="110" zoomScaleNormal="110" zoomScaleSheetLayoutView="110" workbookViewId="0">
      <selection activeCell="E17" sqref="E17"/>
    </sheetView>
  </sheetViews>
  <sheetFormatPr defaultColWidth="9" defaultRowHeight="12.75" outlineLevelCol="5"/>
  <cols>
    <col min="1" max="1" width="9.28571428571429" customWidth="1"/>
    <col min="2" max="2" width="37.7142857142857" customWidth="1"/>
    <col min="3" max="3" width="6.71428571428571" customWidth="1"/>
    <col min="4" max="4" width="11.2857142857143" customWidth="1"/>
    <col min="5" max="5" width="11.2857142857143" style="54" customWidth="1"/>
    <col min="6" max="6" width="12.7142857142857" style="54" customWidth="1"/>
  </cols>
  <sheetData>
    <row r="1" ht="42" customHeight="1" spans="1:6">
      <c r="A1" s="55"/>
      <c r="B1" s="55"/>
      <c r="C1" s="55"/>
      <c r="D1" s="55"/>
      <c r="E1" s="56"/>
      <c r="F1" s="56"/>
    </row>
    <row r="2" ht="27" customHeight="1" spans="1:6">
      <c r="A2" s="5" t="s">
        <v>51</v>
      </c>
      <c r="B2" s="5"/>
      <c r="C2" s="5"/>
      <c r="D2" s="5"/>
      <c r="E2" s="5"/>
      <c r="F2" s="5"/>
    </row>
    <row r="3" ht="15" customHeight="1" spans="1:6">
      <c r="A3" s="57" t="s">
        <v>1</v>
      </c>
      <c r="B3" s="57"/>
      <c r="C3" s="58" t="s">
        <v>2</v>
      </c>
      <c r="D3" s="58"/>
      <c r="E3" s="58"/>
      <c r="F3" s="59" t="s">
        <v>52</v>
      </c>
    </row>
    <row r="4" ht="0.95" customHeight="1" spans="1:6">
      <c r="A4" s="55"/>
      <c r="B4" s="55"/>
      <c r="C4" s="55"/>
      <c r="D4" s="55"/>
      <c r="E4" s="56"/>
      <c r="F4" s="56"/>
    </row>
    <row r="5" ht="21.95" customHeight="1" spans="1:6">
      <c r="A5" s="60" t="s">
        <v>105</v>
      </c>
      <c r="B5" s="61"/>
      <c r="C5" s="61"/>
      <c r="D5" s="61"/>
      <c r="E5" s="61"/>
      <c r="F5" s="62"/>
    </row>
    <row r="6" ht="17.1" customHeight="1" spans="1:6">
      <c r="A6" s="63" t="s">
        <v>54</v>
      </c>
      <c r="B6" s="64" t="s">
        <v>55</v>
      </c>
      <c r="C6" s="64" t="s">
        <v>56</v>
      </c>
      <c r="D6" s="64" t="s">
        <v>57</v>
      </c>
      <c r="E6" s="65" t="s">
        <v>58</v>
      </c>
      <c r="F6" s="66" t="s">
        <v>59</v>
      </c>
    </row>
    <row r="7" ht="15" customHeight="1" spans="1:6">
      <c r="A7" s="67" t="s">
        <v>106</v>
      </c>
      <c r="B7" s="68" t="s">
        <v>107</v>
      </c>
      <c r="C7" s="69" t="s">
        <v>2</v>
      </c>
      <c r="D7" s="70"/>
      <c r="E7" s="71"/>
      <c r="F7" s="72" t="str">
        <f t="shared" ref="F7:F38" si="0">IF(D7&lt;&gt;0,ROUND(D7*ROUND(E7,2),2),"")</f>
        <v/>
      </c>
    </row>
    <row r="8" ht="15" customHeight="1" spans="1:6">
      <c r="A8" s="67" t="s">
        <v>108</v>
      </c>
      <c r="B8" s="68" t="s">
        <v>109</v>
      </c>
      <c r="C8" s="69" t="s">
        <v>2</v>
      </c>
      <c r="D8" s="70"/>
      <c r="E8" s="71"/>
      <c r="F8" s="72" t="str">
        <f t="shared" si="0"/>
        <v/>
      </c>
    </row>
    <row r="9" ht="15" customHeight="1" spans="1:6">
      <c r="A9" s="67" t="s">
        <v>68</v>
      </c>
      <c r="B9" s="68" t="s">
        <v>110</v>
      </c>
      <c r="C9" s="69" t="s">
        <v>111</v>
      </c>
      <c r="D9" s="70" t="s">
        <v>112</v>
      </c>
      <c r="E9" s="78"/>
      <c r="F9" s="72">
        <f t="shared" si="0"/>
        <v>0</v>
      </c>
    </row>
    <row r="10" ht="15" customHeight="1" spans="1:6">
      <c r="A10" s="67" t="s">
        <v>113</v>
      </c>
      <c r="B10" s="68" t="s">
        <v>114</v>
      </c>
      <c r="C10" s="69" t="s">
        <v>111</v>
      </c>
      <c r="D10" s="70" t="s">
        <v>115</v>
      </c>
      <c r="E10" s="78"/>
      <c r="F10" s="72">
        <f t="shared" si="0"/>
        <v>0</v>
      </c>
    </row>
    <row r="11" ht="15" customHeight="1" spans="1:6">
      <c r="A11" s="67" t="s">
        <v>116</v>
      </c>
      <c r="B11" s="68" t="s">
        <v>117</v>
      </c>
      <c r="C11" s="69" t="s">
        <v>2</v>
      </c>
      <c r="D11" s="70"/>
      <c r="E11" s="71"/>
      <c r="F11" s="72" t="str">
        <f t="shared" si="0"/>
        <v/>
      </c>
    </row>
    <row r="12" ht="15" customHeight="1" spans="1:6">
      <c r="A12" s="67" t="s">
        <v>118</v>
      </c>
      <c r="B12" s="68" t="s">
        <v>119</v>
      </c>
      <c r="C12" s="69" t="s">
        <v>111</v>
      </c>
      <c r="D12" s="70" t="s">
        <v>120</v>
      </c>
      <c r="E12" s="78"/>
      <c r="F12" s="72">
        <f t="shared" si="0"/>
        <v>0</v>
      </c>
    </row>
    <row r="13" ht="15" customHeight="1" spans="1:6">
      <c r="A13" s="67" t="s">
        <v>121</v>
      </c>
      <c r="B13" s="68" t="s">
        <v>122</v>
      </c>
      <c r="C13" s="69" t="s">
        <v>123</v>
      </c>
      <c r="D13" s="70" t="s">
        <v>124</v>
      </c>
      <c r="E13" s="78"/>
      <c r="F13" s="72">
        <f t="shared" si="0"/>
        <v>0</v>
      </c>
    </row>
    <row r="14" ht="15" customHeight="1" spans="1:6">
      <c r="A14" s="67" t="s">
        <v>125</v>
      </c>
      <c r="B14" s="68" t="s">
        <v>126</v>
      </c>
      <c r="C14" s="69" t="s">
        <v>123</v>
      </c>
      <c r="D14" s="70" t="s">
        <v>127</v>
      </c>
      <c r="E14" s="78"/>
      <c r="F14" s="72">
        <f t="shared" si="0"/>
        <v>0</v>
      </c>
    </row>
    <row r="15" ht="15" customHeight="1" spans="1:6">
      <c r="A15" s="67" t="s">
        <v>128</v>
      </c>
      <c r="B15" s="68" t="s">
        <v>129</v>
      </c>
      <c r="C15" s="69" t="s">
        <v>2</v>
      </c>
      <c r="D15" s="70"/>
      <c r="E15" s="71"/>
      <c r="F15" s="72" t="str">
        <f t="shared" si="0"/>
        <v/>
      </c>
    </row>
    <row r="16" ht="15" customHeight="1" spans="1:6">
      <c r="A16" s="67" t="s">
        <v>130</v>
      </c>
      <c r="B16" s="68" t="s">
        <v>131</v>
      </c>
      <c r="C16" s="69" t="s">
        <v>2</v>
      </c>
      <c r="D16" s="70"/>
      <c r="E16" s="71"/>
      <c r="F16" s="72" t="str">
        <f t="shared" si="0"/>
        <v/>
      </c>
    </row>
    <row r="17" ht="15" customHeight="1" spans="1:6">
      <c r="A17" s="67" t="s">
        <v>64</v>
      </c>
      <c r="B17" s="68" t="s">
        <v>132</v>
      </c>
      <c r="C17" s="69" t="s">
        <v>111</v>
      </c>
      <c r="D17" s="70" t="s">
        <v>133</v>
      </c>
      <c r="E17" s="78"/>
      <c r="F17" s="72">
        <f t="shared" si="0"/>
        <v>0</v>
      </c>
    </row>
    <row r="18" ht="15" customHeight="1" spans="1:6">
      <c r="A18" s="67" t="s">
        <v>134</v>
      </c>
      <c r="B18" s="68" t="s">
        <v>135</v>
      </c>
      <c r="C18" s="69" t="s">
        <v>2</v>
      </c>
      <c r="D18" s="70"/>
      <c r="E18" s="71"/>
      <c r="F18" s="72" t="str">
        <f t="shared" si="0"/>
        <v/>
      </c>
    </row>
    <row r="19" ht="15" customHeight="1" spans="1:6">
      <c r="A19" s="67" t="s">
        <v>136</v>
      </c>
      <c r="B19" s="68" t="s">
        <v>137</v>
      </c>
      <c r="C19" s="69" t="s">
        <v>2</v>
      </c>
      <c r="D19" s="70"/>
      <c r="E19" s="71"/>
      <c r="F19" s="72" t="str">
        <f t="shared" si="0"/>
        <v/>
      </c>
    </row>
    <row r="20" ht="15" customHeight="1" spans="1:6">
      <c r="A20" s="67" t="s">
        <v>138</v>
      </c>
      <c r="B20" s="68" t="s">
        <v>139</v>
      </c>
      <c r="C20" s="69" t="s">
        <v>2</v>
      </c>
      <c r="D20" s="70"/>
      <c r="E20" s="71"/>
      <c r="F20" s="72" t="str">
        <f t="shared" si="0"/>
        <v/>
      </c>
    </row>
    <row r="21" ht="15" customHeight="1" spans="1:6">
      <c r="A21" s="67" t="s">
        <v>140</v>
      </c>
      <c r="B21" s="68" t="s">
        <v>141</v>
      </c>
      <c r="C21" s="69" t="s">
        <v>111</v>
      </c>
      <c r="D21" s="70" t="s">
        <v>142</v>
      </c>
      <c r="E21" s="78"/>
      <c r="F21" s="72">
        <f t="shared" si="0"/>
        <v>0</v>
      </c>
    </row>
    <row r="22" ht="15" customHeight="1" spans="1:6">
      <c r="A22" s="67" t="s">
        <v>143</v>
      </c>
      <c r="B22" s="68" t="s">
        <v>144</v>
      </c>
      <c r="C22" s="69" t="s">
        <v>2</v>
      </c>
      <c r="D22" s="70"/>
      <c r="E22" s="71"/>
      <c r="F22" s="72" t="str">
        <f t="shared" si="0"/>
        <v/>
      </c>
    </row>
    <row r="23" ht="15" customHeight="1" spans="1:6">
      <c r="A23" s="67" t="s">
        <v>145</v>
      </c>
      <c r="B23" s="68" t="s">
        <v>146</v>
      </c>
      <c r="C23" s="69" t="s">
        <v>111</v>
      </c>
      <c r="D23" s="70" t="s">
        <v>147</v>
      </c>
      <c r="E23" s="78"/>
      <c r="F23" s="72">
        <f t="shared" si="0"/>
        <v>0</v>
      </c>
    </row>
    <row r="24" ht="15" customHeight="1" spans="1:6">
      <c r="A24" s="67" t="s">
        <v>148</v>
      </c>
      <c r="B24" s="68" t="s">
        <v>149</v>
      </c>
      <c r="C24" s="69" t="s">
        <v>2</v>
      </c>
      <c r="D24" s="70"/>
      <c r="E24" s="71"/>
      <c r="F24" s="72" t="str">
        <f t="shared" si="0"/>
        <v/>
      </c>
    </row>
    <row r="25" ht="15" customHeight="1" spans="1:6">
      <c r="A25" s="67" t="s">
        <v>150</v>
      </c>
      <c r="B25" s="68" t="s">
        <v>151</v>
      </c>
      <c r="C25" s="69" t="s">
        <v>2</v>
      </c>
      <c r="D25" s="70"/>
      <c r="E25" s="71"/>
      <c r="F25" s="72" t="str">
        <f t="shared" si="0"/>
        <v/>
      </c>
    </row>
    <row r="26" ht="15" customHeight="1" spans="1:6">
      <c r="A26" s="67" t="s">
        <v>118</v>
      </c>
      <c r="B26" s="68" t="s">
        <v>152</v>
      </c>
      <c r="C26" s="69" t="s">
        <v>2</v>
      </c>
      <c r="D26" s="70"/>
      <c r="E26" s="71"/>
      <c r="F26" s="72" t="str">
        <f t="shared" si="0"/>
        <v/>
      </c>
    </row>
    <row r="27" ht="15" customHeight="1" spans="1:6">
      <c r="A27" s="67" t="s">
        <v>153</v>
      </c>
      <c r="B27" s="68" t="s">
        <v>154</v>
      </c>
      <c r="C27" s="69" t="s">
        <v>111</v>
      </c>
      <c r="D27" s="70" t="s">
        <v>155</v>
      </c>
      <c r="E27" s="78"/>
      <c r="F27" s="72">
        <f t="shared" si="0"/>
        <v>0</v>
      </c>
    </row>
    <row r="28" ht="15" customHeight="1" spans="1:6">
      <c r="A28" s="67" t="s">
        <v>113</v>
      </c>
      <c r="B28" s="68" t="s">
        <v>156</v>
      </c>
      <c r="C28" s="69" t="s">
        <v>2</v>
      </c>
      <c r="D28" s="70"/>
      <c r="E28" s="71"/>
      <c r="F28" s="72" t="str">
        <f t="shared" si="0"/>
        <v/>
      </c>
    </row>
    <row r="29" ht="15" customHeight="1" spans="1:6">
      <c r="A29" s="67" t="s">
        <v>157</v>
      </c>
      <c r="B29" s="68" t="s">
        <v>158</v>
      </c>
      <c r="C29" s="69" t="s">
        <v>111</v>
      </c>
      <c r="D29" s="70" t="s">
        <v>159</v>
      </c>
      <c r="E29" s="78"/>
      <c r="F29" s="72">
        <f t="shared" si="0"/>
        <v>0</v>
      </c>
    </row>
    <row r="30" ht="15" customHeight="1" spans="1:6">
      <c r="A30" s="67" t="s">
        <v>160</v>
      </c>
      <c r="B30" s="68" t="s">
        <v>161</v>
      </c>
      <c r="C30" s="69" t="s">
        <v>2</v>
      </c>
      <c r="D30" s="70"/>
      <c r="E30" s="71"/>
      <c r="F30" s="72" t="str">
        <f t="shared" si="0"/>
        <v/>
      </c>
    </row>
    <row r="31" ht="15" customHeight="1" spans="1:6">
      <c r="A31" s="67" t="s">
        <v>118</v>
      </c>
      <c r="B31" s="68" t="s">
        <v>152</v>
      </c>
      <c r="C31" s="69" t="s">
        <v>2</v>
      </c>
      <c r="D31" s="70"/>
      <c r="E31" s="71"/>
      <c r="F31" s="72" t="str">
        <f t="shared" si="0"/>
        <v/>
      </c>
    </row>
    <row r="32" ht="15" customHeight="1" spans="1:6">
      <c r="A32" s="67" t="s">
        <v>153</v>
      </c>
      <c r="B32" s="68" t="s">
        <v>154</v>
      </c>
      <c r="C32" s="69" t="s">
        <v>111</v>
      </c>
      <c r="D32" s="70" t="s">
        <v>162</v>
      </c>
      <c r="E32" s="78"/>
      <c r="F32" s="72">
        <f t="shared" si="0"/>
        <v>0</v>
      </c>
    </row>
    <row r="33" ht="15" customHeight="1" spans="1:6">
      <c r="A33" s="67" t="s">
        <v>163</v>
      </c>
      <c r="B33" s="68" t="s">
        <v>164</v>
      </c>
      <c r="C33" s="69" t="s">
        <v>2</v>
      </c>
      <c r="D33" s="70"/>
      <c r="E33" s="71"/>
      <c r="F33" s="72" t="str">
        <f t="shared" si="0"/>
        <v/>
      </c>
    </row>
    <row r="34" ht="15" customHeight="1" spans="1:6">
      <c r="A34" s="67" t="s">
        <v>165</v>
      </c>
      <c r="B34" s="68" t="s">
        <v>166</v>
      </c>
      <c r="C34" s="69" t="s">
        <v>2</v>
      </c>
      <c r="D34" s="70"/>
      <c r="E34" s="71"/>
      <c r="F34" s="72" t="str">
        <f t="shared" si="0"/>
        <v/>
      </c>
    </row>
    <row r="35" ht="15" customHeight="1" spans="1:6">
      <c r="A35" s="67" t="s">
        <v>68</v>
      </c>
      <c r="B35" s="68" t="s">
        <v>167</v>
      </c>
      <c r="C35" s="69" t="s">
        <v>2</v>
      </c>
      <c r="D35" s="70"/>
      <c r="E35" s="71"/>
      <c r="F35" s="72" t="str">
        <f t="shared" si="0"/>
        <v/>
      </c>
    </row>
    <row r="36" ht="15" customHeight="1" spans="1:6">
      <c r="A36" s="67" t="s">
        <v>168</v>
      </c>
      <c r="B36" s="68" t="s">
        <v>158</v>
      </c>
      <c r="C36" s="69" t="s">
        <v>111</v>
      </c>
      <c r="D36" s="70" t="s">
        <v>169</v>
      </c>
      <c r="E36" s="78"/>
      <c r="F36" s="72">
        <f t="shared" si="0"/>
        <v>0</v>
      </c>
    </row>
    <row r="37" ht="15" customHeight="1" spans="1:6">
      <c r="A37" s="67" t="s">
        <v>170</v>
      </c>
      <c r="B37" s="68" t="s">
        <v>171</v>
      </c>
      <c r="C37" s="69" t="s">
        <v>2</v>
      </c>
      <c r="D37" s="70"/>
      <c r="E37" s="71"/>
      <c r="F37" s="72" t="str">
        <f t="shared" si="0"/>
        <v/>
      </c>
    </row>
    <row r="38" ht="15" customHeight="1" spans="1:6">
      <c r="A38" s="67" t="s">
        <v>172</v>
      </c>
      <c r="B38" s="68" t="s">
        <v>173</v>
      </c>
      <c r="C38" s="69" t="s">
        <v>111</v>
      </c>
      <c r="D38" s="70" t="s">
        <v>174</v>
      </c>
      <c r="E38" s="78"/>
      <c r="F38" s="72">
        <f t="shared" si="0"/>
        <v>0</v>
      </c>
    </row>
    <row r="39" ht="15" customHeight="1" spans="1:6">
      <c r="A39" s="73" t="s">
        <v>175</v>
      </c>
      <c r="B39" s="74"/>
      <c r="C39" s="74"/>
      <c r="D39" s="75">
        <f>SUM(F7:F38)</f>
        <v>0</v>
      </c>
      <c r="E39" s="76" t="s">
        <v>104</v>
      </c>
      <c r="F39" s="77"/>
    </row>
  </sheetData>
  <sheetProtection algorithmName="SHA-512" hashValue="TIZOteqazV9OHcaZzkNKGXOB30ZNktn10aspHLtCth7199LFud8RhmDzEUKjwLbPW5fVLx1xNgPwRFlcR7kRLw==" saltValue="INFDiIiNhPe4yiVpSLDm+g==" spinCount="100000" sheet="1" selectLockedCells="1" objects="1" scenarios="1"/>
  <mergeCells count="6">
    <mergeCell ref="A2:F2"/>
    <mergeCell ref="A3:B3"/>
    <mergeCell ref="C3:E3"/>
    <mergeCell ref="A5:F5"/>
    <mergeCell ref="A39:C39"/>
    <mergeCell ref="E39:F39"/>
  </mergeCells>
  <printOptions horizontalCentered="1"/>
  <pageMargins left="0.708661417322835" right="0.708661417322835" top="0.748031496062992" bottom="0.748031496062992" header="0.31496062992126" footer="0.31496062992126"/>
  <pageSetup paperSize="9" fitToWidth="595" fitToHeight="832" pageOrder="overThenDown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8"/>
  <sheetViews>
    <sheetView view="pageBreakPreview" zoomScale="110" zoomScaleNormal="110" zoomScaleSheetLayoutView="110" workbookViewId="0">
      <selection activeCell="E10" sqref="E10"/>
    </sheetView>
  </sheetViews>
  <sheetFormatPr defaultColWidth="9" defaultRowHeight="12.75" outlineLevelCol="5"/>
  <cols>
    <col min="1" max="1" width="9.28571428571429" customWidth="1"/>
    <col min="2" max="2" width="37.7142857142857" customWidth="1"/>
    <col min="3" max="3" width="6.71428571428571" customWidth="1"/>
    <col min="4" max="4" width="11.2857142857143" customWidth="1"/>
    <col min="5" max="5" width="11.2857142857143" style="54" customWidth="1"/>
    <col min="6" max="6" width="12.7142857142857" style="54" customWidth="1"/>
  </cols>
  <sheetData>
    <row r="1" ht="42" customHeight="1" spans="1:6">
      <c r="A1" s="55"/>
      <c r="B1" s="55"/>
      <c r="C1" s="55"/>
      <c r="D1" s="55"/>
      <c r="E1" s="56"/>
      <c r="F1" s="56"/>
    </row>
    <row r="2" ht="27" customHeight="1" spans="1:6">
      <c r="A2" s="5" t="s">
        <v>51</v>
      </c>
      <c r="B2" s="5"/>
      <c r="C2" s="5"/>
      <c r="D2" s="5"/>
      <c r="E2" s="5"/>
      <c r="F2" s="5"/>
    </row>
    <row r="3" ht="15" customHeight="1" spans="1:6">
      <c r="A3" s="57" t="s">
        <v>1</v>
      </c>
      <c r="B3" s="57"/>
      <c r="C3" s="58" t="s">
        <v>2</v>
      </c>
      <c r="D3" s="58"/>
      <c r="E3" s="58"/>
      <c r="F3" s="59" t="s">
        <v>52</v>
      </c>
    </row>
    <row r="4" ht="0.95" customHeight="1" spans="1:6">
      <c r="A4" s="55"/>
      <c r="B4" s="55"/>
      <c r="C4" s="55"/>
      <c r="D4" s="55"/>
      <c r="E4" s="56"/>
      <c r="F4" s="56"/>
    </row>
    <row r="5" ht="21.95" customHeight="1" spans="1:6">
      <c r="A5" s="81" t="s">
        <v>176</v>
      </c>
      <c r="B5" s="82"/>
      <c r="C5" s="82"/>
      <c r="D5" s="82"/>
      <c r="E5" s="82"/>
      <c r="F5" s="83"/>
    </row>
    <row r="6" ht="17.1" customHeight="1" spans="1:6">
      <c r="A6" s="63" t="s">
        <v>54</v>
      </c>
      <c r="B6" s="64" t="s">
        <v>55</v>
      </c>
      <c r="C6" s="64" t="s">
        <v>56</v>
      </c>
      <c r="D6" s="64" t="s">
        <v>57</v>
      </c>
      <c r="E6" s="65" t="s">
        <v>58</v>
      </c>
      <c r="F6" s="66" t="s">
        <v>59</v>
      </c>
    </row>
    <row r="7" ht="15" customHeight="1" spans="1:6">
      <c r="A7" s="67" t="s">
        <v>106</v>
      </c>
      <c r="B7" s="68" t="s">
        <v>107</v>
      </c>
      <c r="C7" s="69" t="s">
        <v>2</v>
      </c>
      <c r="D7" s="70"/>
      <c r="E7" s="71"/>
      <c r="F7" s="72" t="str">
        <f t="shared" ref="F7:F57" si="0">IF(D7&lt;&gt;0,ROUND(D7*ROUND(E7,2),2),"")</f>
        <v/>
      </c>
    </row>
    <row r="8" ht="15" customHeight="1" spans="1:6">
      <c r="A8" s="67" t="s">
        <v>177</v>
      </c>
      <c r="B8" s="68" t="s">
        <v>178</v>
      </c>
      <c r="C8" s="69" t="s">
        <v>2</v>
      </c>
      <c r="D8" s="70"/>
      <c r="E8" s="71"/>
      <c r="F8" s="72" t="str">
        <f t="shared" si="0"/>
        <v/>
      </c>
    </row>
    <row r="9" ht="15" customHeight="1" spans="1:6">
      <c r="A9" s="67" t="s">
        <v>64</v>
      </c>
      <c r="B9" s="68" t="s">
        <v>179</v>
      </c>
      <c r="C9" s="69" t="s">
        <v>180</v>
      </c>
      <c r="D9" s="70" t="s">
        <v>181</v>
      </c>
      <c r="E9" s="78"/>
      <c r="F9" s="72">
        <f t="shared" si="0"/>
        <v>0</v>
      </c>
    </row>
    <row r="10" ht="15" customHeight="1" spans="1:6">
      <c r="A10" s="67" t="s">
        <v>68</v>
      </c>
      <c r="B10" s="68" t="s">
        <v>182</v>
      </c>
      <c r="C10" s="69" t="s">
        <v>183</v>
      </c>
      <c r="D10" s="70" t="s">
        <v>184</v>
      </c>
      <c r="E10" s="78"/>
      <c r="F10" s="72">
        <f t="shared" si="0"/>
        <v>0</v>
      </c>
    </row>
    <row r="11" ht="15" customHeight="1" spans="1:6">
      <c r="A11" s="67" t="s">
        <v>118</v>
      </c>
      <c r="B11" s="68" t="s">
        <v>185</v>
      </c>
      <c r="C11" s="69" t="s">
        <v>183</v>
      </c>
      <c r="D11" s="70" t="s">
        <v>184</v>
      </c>
      <c r="E11" s="78"/>
      <c r="F11" s="72">
        <f t="shared" si="0"/>
        <v>0</v>
      </c>
    </row>
    <row r="12" ht="15" customHeight="1" spans="1:6">
      <c r="A12" s="67" t="s">
        <v>113</v>
      </c>
      <c r="B12" s="68" t="s">
        <v>186</v>
      </c>
      <c r="C12" s="69" t="s">
        <v>111</v>
      </c>
      <c r="D12" s="70" t="s">
        <v>187</v>
      </c>
      <c r="E12" s="78"/>
      <c r="F12" s="72">
        <f t="shared" si="0"/>
        <v>0</v>
      </c>
    </row>
    <row r="13" ht="15" customHeight="1" spans="1:6">
      <c r="A13" s="67" t="s">
        <v>108</v>
      </c>
      <c r="B13" s="68" t="s">
        <v>109</v>
      </c>
      <c r="C13" s="69" t="s">
        <v>2</v>
      </c>
      <c r="D13" s="70"/>
      <c r="E13" s="71"/>
      <c r="F13" s="72" t="str">
        <f t="shared" si="0"/>
        <v/>
      </c>
    </row>
    <row r="14" ht="15" customHeight="1" spans="1:6">
      <c r="A14" s="67" t="s">
        <v>64</v>
      </c>
      <c r="B14" s="68" t="s">
        <v>188</v>
      </c>
      <c r="C14" s="69" t="s">
        <v>111</v>
      </c>
      <c r="D14" s="70" t="s">
        <v>189</v>
      </c>
      <c r="E14" s="78"/>
      <c r="F14" s="72">
        <f t="shared" si="0"/>
        <v>0</v>
      </c>
    </row>
    <row r="15" ht="15" customHeight="1" spans="1:6">
      <c r="A15" s="67" t="s">
        <v>68</v>
      </c>
      <c r="B15" s="68" t="s">
        <v>110</v>
      </c>
      <c r="C15" s="69" t="s">
        <v>111</v>
      </c>
      <c r="D15" s="70" t="s">
        <v>190</v>
      </c>
      <c r="E15" s="78"/>
      <c r="F15" s="72">
        <f t="shared" si="0"/>
        <v>0</v>
      </c>
    </row>
    <row r="16" ht="15" customHeight="1" spans="1:6">
      <c r="A16" s="67" t="s">
        <v>113</v>
      </c>
      <c r="B16" s="68" t="s">
        <v>114</v>
      </c>
      <c r="C16" s="69" t="s">
        <v>111</v>
      </c>
      <c r="D16" s="70" t="s">
        <v>191</v>
      </c>
      <c r="E16" s="78"/>
      <c r="F16" s="72">
        <f t="shared" si="0"/>
        <v>0</v>
      </c>
    </row>
    <row r="17" ht="15" customHeight="1" spans="1:6">
      <c r="A17" s="67" t="s">
        <v>116</v>
      </c>
      <c r="B17" s="68" t="s">
        <v>117</v>
      </c>
      <c r="C17" s="69" t="s">
        <v>2</v>
      </c>
      <c r="D17" s="70"/>
      <c r="E17" s="71"/>
      <c r="F17" s="72" t="str">
        <f t="shared" si="0"/>
        <v/>
      </c>
    </row>
    <row r="18" ht="15" customHeight="1" spans="1:6">
      <c r="A18" s="67" t="s">
        <v>64</v>
      </c>
      <c r="B18" s="68" t="s">
        <v>192</v>
      </c>
      <c r="C18" s="69" t="s">
        <v>111</v>
      </c>
      <c r="D18" s="70" t="s">
        <v>193</v>
      </c>
      <c r="E18" s="78"/>
      <c r="F18" s="72">
        <f t="shared" si="0"/>
        <v>0</v>
      </c>
    </row>
    <row r="19" ht="15" customHeight="1" spans="1:6">
      <c r="A19" s="67" t="s">
        <v>68</v>
      </c>
      <c r="B19" s="68" t="s">
        <v>194</v>
      </c>
      <c r="C19" s="69" t="s">
        <v>111</v>
      </c>
      <c r="D19" s="70" t="s">
        <v>195</v>
      </c>
      <c r="E19" s="78"/>
      <c r="F19" s="72">
        <f t="shared" si="0"/>
        <v>0</v>
      </c>
    </row>
    <row r="20" ht="15" customHeight="1" spans="1:6">
      <c r="A20" s="67" t="s">
        <v>118</v>
      </c>
      <c r="B20" s="68" t="s">
        <v>119</v>
      </c>
      <c r="C20" s="69" t="s">
        <v>111</v>
      </c>
      <c r="D20" s="70" t="s">
        <v>196</v>
      </c>
      <c r="E20" s="78"/>
      <c r="F20" s="72">
        <f t="shared" si="0"/>
        <v>0</v>
      </c>
    </row>
    <row r="21" ht="15" customHeight="1" spans="1:6">
      <c r="A21" s="67" t="s">
        <v>170</v>
      </c>
      <c r="B21" s="68" t="s">
        <v>197</v>
      </c>
      <c r="C21" s="69" t="s">
        <v>2</v>
      </c>
      <c r="D21" s="70"/>
      <c r="E21" s="71"/>
      <c r="F21" s="72" t="str">
        <f t="shared" si="0"/>
        <v/>
      </c>
    </row>
    <row r="22" ht="15" customHeight="1" spans="1:6">
      <c r="A22" s="67" t="s">
        <v>172</v>
      </c>
      <c r="B22" s="68" t="s">
        <v>198</v>
      </c>
      <c r="C22" s="69" t="s">
        <v>199</v>
      </c>
      <c r="D22" s="70" t="s">
        <v>200</v>
      </c>
      <c r="E22" s="78"/>
      <c r="F22" s="72">
        <f t="shared" si="0"/>
        <v>0</v>
      </c>
    </row>
    <row r="23" ht="15" customHeight="1" spans="1:6">
      <c r="A23" s="67" t="s">
        <v>201</v>
      </c>
      <c r="B23" s="68" t="s">
        <v>202</v>
      </c>
      <c r="C23" s="69" t="s">
        <v>199</v>
      </c>
      <c r="D23" s="70" t="s">
        <v>203</v>
      </c>
      <c r="E23" s="78"/>
      <c r="F23" s="72">
        <f t="shared" si="0"/>
        <v>0</v>
      </c>
    </row>
    <row r="24" ht="15" customHeight="1" spans="1:6">
      <c r="A24" s="67" t="s">
        <v>204</v>
      </c>
      <c r="B24" s="68" t="s">
        <v>205</v>
      </c>
      <c r="C24" s="69" t="s">
        <v>199</v>
      </c>
      <c r="D24" s="70" t="s">
        <v>67</v>
      </c>
      <c r="E24" s="78"/>
      <c r="F24" s="72">
        <f t="shared" si="0"/>
        <v>0</v>
      </c>
    </row>
    <row r="25" ht="15" customHeight="1" spans="1:6">
      <c r="A25" s="67" t="s">
        <v>121</v>
      </c>
      <c r="B25" s="68" t="s">
        <v>122</v>
      </c>
      <c r="C25" s="69" t="s">
        <v>123</v>
      </c>
      <c r="D25" s="70" t="s">
        <v>206</v>
      </c>
      <c r="E25" s="78"/>
      <c r="F25" s="72">
        <f t="shared" si="0"/>
        <v>0</v>
      </c>
    </row>
    <row r="26" ht="15" customHeight="1" spans="1:6">
      <c r="A26" s="67" t="s">
        <v>125</v>
      </c>
      <c r="B26" s="68" t="s">
        <v>126</v>
      </c>
      <c r="C26" s="69" t="s">
        <v>123</v>
      </c>
      <c r="D26" s="70" t="s">
        <v>207</v>
      </c>
      <c r="E26" s="78"/>
      <c r="F26" s="72">
        <f t="shared" si="0"/>
        <v>0</v>
      </c>
    </row>
    <row r="27" ht="15" customHeight="1" spans="1:6">
      <c r="A27" s="67" t="s">
        <v>138</v>
      </c>
      <c r="B27" s="68" t="s">
        <v>208</v>
      </c>
      <c r="C27" s="69" t="s">
        <v>209</v>
      </c>
      <c r="D27" s="70" t="s">
        <v>210</v>
      </c>
      <c r="E27" s="78"/>
      <c r="F27" s="72">
        <f t="shared" si="0"/>
        <v>0</v>
      </c>
    </row>
    <row r="28" ht="15" customHeight="1" spans="1:6">
      <c r="A28" s="67" t="s">
        <v>143</v>
      </c>
      <c r="B28" s="68" t="s">
        <v>211</v>
      </c>
      <c r="C28" s="69" t="s">
        <v>209</v>
      </c>
      <c r="D28" s="70" t="s">
        <v>67</v>
      </c>
      <c r="E28" s="78"/>
      <c r="F28" s="72">
        <f t="shared" si="0"/>
        <v>0</v>
      </c>
    </row>
    <row r="29" ht="15" customHeight="1" spans="1:6">
      <c r="A29" s="67" t="s">
        <v>212</v>
      </c>
      <c r="B29" s="68" t="s">
        <v>213</v>
      </c>
      <c r="C29" s="69" t="s">
        <v>123</v>
      </c>
      <c r="D29" s="70" t="s">
        <v>214</v>
      </c>
      <c r="E29" s="78"/>
      <c r="F29" s="72">
        <f t="shared" si="0"/>
        <v>0</v>
      </c>
    </row>
    <row r="30" ht="15" customHeight="1" spans="1:6">
      <c r="A30" s="67" t="s">
        <v>215</v>
      </c>
      <c r="B30" s="68" t="s">
        <v>216</v>
      </c>
      <c r="C30" s="69" t="s">
        <v>217</v>
      </c>
      <c r="D30" s="70" t="s">
        <v>218</v>
      </c>
      <c r="E30" s="78"/>
      <c r="F30" s="72">
        <f t="shared" si="0"/>
        <v>0</v>
      </c>
    </row>
    <row r="31" ht="15" customHeight="1" spans="1:6">
      <c r="A31" s="67" t="s">
        <v>128</v>
      </c>
      <c r="B31" s="68" t="s">
        <v>129</v>
      </c>
      <c r="C31" s="69" t="s">
        <v>2</v>
      </c>
      <c r="D31" s="70"/>
      <c r="E31" s="71"/>
      <c r="F31" s="72" t="str">
        <f t="shared" si="0"/>
        <v/>
      </c>
    </row>
    <row r="32" ht="15" customHeight="1" spans="1:6">
      <c r="A32" s="67" t="s">
        <v>130</v>
      </c>
      <c r="B32" s="68" t="s">
        <v>131</v>
      </c>
      <c r="C32" s="69" t="s">
        <v>2</v>
      </c>
      <c r="D32" s="70"/>
      <c r="E32" s="71"/>
      <c r="F32" s="72" t="str">
        <f t="shared" si="0"/>
        <v/>
      </c>
    </row>
    <row r="33" ht="15" customHeight="1" spans="1:6">
      <c r="A33" s="67" t="s">
        <v>64</v>
      </c>
      <c r="B33" s="68" t="s">
        <v>132</v>
      </c>
      <c r="C33" s="69" t="s">
        <v>111</v>
      </c>
      <c r="D33" s="70" t="s">
        <v>219</v>
      </c>
      <c r="E33" s="78"/>
      <c r="F33" s="72">
        <f t="shared" si="0"/>
        <v>0</v>
      </c>
    </row>
    <row r="34" ht="15" customHeight="1" spans="1:6">
      <c r="A34" s="67" t="s">
        <v>118</v>
      </c>
      <c r="B34" s="68" t="s">
        <v>220</v>
      </c>
      <c r="C34" s="69" t="s">
        <v>111</v>
      </c>
      <c r="D34" s="70" t="s">
        <v>221</v>
      </c>
      <c r="E34" s="78"/>
      <c r="F34" s="72">
        <f t="shared" si="0"/>
        <v>0</v>
      </c>
    </row>
    <row r="35" ht="15" customHeight="1" spans="1:6">
      <c r="A35" s="67" t="s">
        <v>113</v>
      </c>
      <c r="B35" s="68" t="s">
        <v>222</v>
      </c>
      <c r="C35" s="69" t="s">
        <v>111</v>
      </c>
      <c r="D35" s="70" t="s">
        <v>223</v>
      </c>
      <c r="E35" s="78"/>
      <c r="F35" s="72">
        <f t="shared" si="0"/>
        <v>0</v>
      </c>
    </row>
    <row r="36" ht="15" customHeight="1" spans="1:6">
      <c r="A36" s="67" t="s">
        <v>134</v>
      </c>
      <c r="B36" s="68" t="s">
        <v>135</v>
      </c>
      <c r="C36" s="69" t="s">
        <v>2</v>
      </c>
      <c r="D36" s="70"/>
      <c r="E36" s="71"/>
      <c r="F36" s="72" t="str">
        <f t="shared" si="0"/>
        <v/>
      </c>
    </row>
    <row r="37" ht="15" customHeight="1" spans="1:6">
      <c r="A37" s="67" t="s">
        <v>136</v>
      </c>
      <c r="B37" s="68" t="s">
        <v>137</v>
      </c>
      <c r="C37" s="69" t="s">
        <v>2</v>
      </c>
      <c r="D37" s="70"/>
      <c r="E37" s="71"/>
      <c r="F37" s="72" t="str">
        <f t="shared" si="0"/>
        <v/>
      </c>
    </row>
    <row r="38" ht="15" customHeight="1" spans="1:6">
      <c r="A38" s="67" t="s">
        <v>64</v>
      </c>
      <c r="B38" s="68" t="s">
        <v>224</v>
      </c>
      <c r="C38" s="69" t="s">
        <v>111</v>
      </c>
      <c r="D38" s="70" t="s">
        <v>225</v>
      </c>
      <c r="E38" s="78"/>
      <c r="F38" s="72">
        <f t="shared" si="0"/>
        <v>0</v>
      </c>
    </row>
    <row r="39" ht="15" customHeight="1" spans="1:6">
      <c r="A39" s="67" t="s">
        <v>113</v>
      </c>
      <c r="B39" s="68" t="s">
        <v>226</v>
      </c>
      <c r="C39" s="69" t="s">
        <v>111</v>
      </c>
      <c r="D39" s="70" t="s">
        <v>227</v>
      </c>
      <c r="E39" s="78"/>
      <c r="F39" s="72">
        <f t="shared" si="0"/>
        <v>0</v>
      </c>
    </row>
    <row r="40" ht="15" customHeight="1" spans="1:6">
      <c r="A40" s="67" t="s">
        <v>138</v>
      </c>
      <c r="B40" s="68" t="s">
        <v>139</v>
      </c>
      <c r="C40" s="69" t="s">
        <v>2</v>
      </c>
      <c r="D40" s="70"/>
      <c r="E40" s="71"/>
      <c r="F40" s="72" t="str">
        <f t="shared" si="0"/>
        <v/>
      </c>
    </row>
    <row r="41" ht="15" customHeight="1" spans="1:6">
      <c r="A41" s="67" t="s">
        <v>228</v>
      </c>
      <c r="B41" s="68" t="s">
        <v>229</v>
      </c>
      <c r="C41" s="69" t="s">
        <v>111</v>
      </c>
      <c r="D41" s="70" t="s">
        <v>230</v>
      </c>
      <c r="E41" s="78"/>
      <c r="F41" s="72">
        <f t="shared" si="0"/>
        <v>0</v>
      </c>
    </row>
    <row r="42" ht="15" customHeight="1" spans="1:6">
      <c r="A42" s="67" t="s">
        <v>231</v>
      </c>
      <c r="B42" s="68" t="s">
        <v>232</v>
      </c>
      <c r="C42" s="69" t="s">
        <v>2</v>
      </c>
      <c r="D42" s="70"/>
      <c r="E42" s="71"/>
      <c r="F42" s="72" t="str">
        <f t="shared" si="0"/>
        <v/>
      </c>
    </row>
    <row r="43" ht="15" customHeight="1" spans="1:6">
      <c r="A43" s="67" t="s">
        <v>233</v>
      </c>
      <c r="B43" s="68" t="s">
        <v>234</v>
      </c>
      <c r="C43" s="69" t="s">
        <v>2</v>
      </c>
      <c r="D43" s="70"/>
      <c r="E43" s="71"/>
      <c r="F43" s="72" t="str">
        <f t="shared" si="0"/>
        <v/>
      </c>
    </row>
    <row r="44" ht="15" customHeight="1" spans="1:6">
      <c r="A44" s="67" t="s">
        <v>118</v>
      </c>
      <c r="B44" s="68" t="s">
        <v>235</v>
      </c>
      <c r="C44" s="69" t="s">
        <v>2</v>
      </c>
      <c r="D44" s="70"/>
      <c r="E44" s="71"/>
      <c r="F44" s="72" t="str">
        <f t="shared" si="0"/>
        <v/>
      </c>
    </row>
    <row r="45" ht="15" customHeight="1" spans="1:6">
      <c r="A45" s="67" t="s">
        <v>236</v>
      </c>
      <c r="B45" s="68" t="s">
        <v>237</v>
      </c>
      <c r="C45" s="69" t="s">
        <v>111</v>
      </c>
      <c r="D45" s="70" t="s">
        <v>238</v>
      </c>
      <c r="E45" s="78"/>
      <c r="F45" s="72">
        <f t="shared" si="0"/>
        <v>0</v>
      </c>
    </row>
    <row r="46" ht="15" customHeight="1" spans="1:6">
      <c r="A46" s="67" t="s">
        <v>239</v>
      </c>
      <c r="B46" s="68" t="s">
        <v>240</v>
      </c>
      <c r="C46" s="69" t="s">
        <v>111</v>
      </c>
      <c r="D46" s="70" t="s">
        <v>241</v>
      </c>
      <c r="E46" s="78"/>
      <c r="F46" s="72">
        <f t="shared" si="0"/>
        <v>0</v>
      </c>
    </row>
    <row r="47" ht="15" customHeight="1" spans="1:6">
      <c r="A47" s="67" t="s">
        <v>113</v>
      </c>
      <c r="B47" s="68" t="s">
        <v>242</v>
      </c>
      <c r="C47" s="69" t="s">
        <v>2</v>
      </c>
      <c r="D47" s="70"/>
      <c r="E47" s="71"/>
      <c r="F47" s="72" t="str">
        <f t="shared" si="0"/>
        <v/>
      </c>
    </row>
    <row r="48" ht="15" customHeight="1" spans="1:6">
      <c r="A48" s="67" t="s">
        <v>243</v>
      </c>
      <c r="B48" s="68" t="s">
        <v>244</v>
      </c>
      <c r="C48" s="69" t="s">
        <v>180</v>
      </c>
      <c r="D48" s="70" t="s">
        <v>245</v>
      </c>
      <c r="E48" s="78"/>
      <c r="F48" s="72">
        <f t="shared" si="0"/>
        <v>0</v>
      </c>
    </row>
    <row r="49" ht="15" customHeight="1" spans="1:6">
      <c r="A49" s="67" t="s">
        <v>246</v>
      </c>
      <c r="B49" s="68" t="s">
        <v>247</v>
      </c>
      <c r="C49" s="69" t="s">
        <v>2</v>
      </c>
      <c r="D49" s="70"/>
      <c r="E49" s="71"/>
      <c r="F49" s="72" t="str">
        <f t="shared" si="0"/>
        <v/>
      </c>
    </row>
    <row r="50" ht="15" customHeight="1" spans="1:6">
      <c r="A50" s="67" t="s">
        <v>64</v>
      </c>
      <c r="B50" s="68" t="s">
        <v>132</v>
      </c>
      <c r="C50" s="69" t="s">
        <v>111</v>
      </c>
      <c r="D50" s="70" t="s">
        <v>248</v>
      </c>
      <c r="E50" s="78"/>
      <c r="F50" s="72">
        <f t="shared" si="0"/>
        <v>0</v>
      </c>
    </row>
    <row r="51" ht="15" customHeight="1" spans="1:6">
      <c r="A51" s="67" t="s">
        <v>68</v>
      </c>
      <c r="B51" s="68" t="s">
        <v>249</v>
      </c>
      <c r="C51" s="69" t="s">
        <v>111</v>
      </c>
      <c r="D51" s="70" t="s">
        <v>250</v>
      </c>
      <c r="E51" s="78"/>
      <c r="F51" s="72">
        <f t="shared" si="0"/>
        <v>0</v>
      </c>
    </row>
    <row r="52" ht="15" customHeight="1" spans="1:6">
      <c r="A52" s="67" t="s">
        <v>148</v>
      </c>
      <c r="B52" s="68" t="s">
        <v>149</v>
      </c>
      <c r="C52" s="69" t="s">
        <v>2</v>
      </c>
      <c r="D52" s="70"/>
      <c r="E52" s="71"/>
      <c r="F52" s="72" t="str">
        <f t="shared" si="0"/>
        <v/>
      </c>
    </row>
    <row r="53" ht="15" customHeight="1" spans="1:6">
      <c r="A53" s="67" t="s">
        <v>160</v>
      </c>
      <c r="B53" s="68" t="s">
        <v>161</v>
      </c>
      <c r="C53" s="69" t="s">
        <v>2</v>
      </c>
      <c r="D53" s="70"/>
      <c r="E53" s="71"/>
      <c r="F53" s="72" t="str">
        <f t="shared" si="0"/>
        <v/>
      </c>
    </row>
    <row r="54" ht="15" customHeight="1" spans="1:6">
      <c r="A54" s="67" t="s">
        <v>170</v>
      </c>
      <c r="B54" s="68" t="s">
        <v>213</v>
      </c>
      <c r="C54" s="69" t="s">
        <v>123</v>
      </c>
      <c r="D54" s="70" t="s">
        <v>251</v>
      </c>
      <c r="E54" s="78"/>
      <c r="F54" s="72">
        <f t="shared" si="0"/>
        <v>0</v>
      </c>
    </row>
    <row r="55" ht="15" customHeight="1" spans="1:6">
      <c r="A55" s="67" t="s">
        <v>252</v>
      </c>
      <c r="B55" s="68" t="s">
        <v>253</v>
      </c>
      <c r="C55" s="69" t="s">
        <v>2</v>
      </c>
      <c r="D55" s="70"/>
      <c r="E55" s="71"/>
      <c r="F55" s="72" t="str">
        <f t="shared" si="0"/>
        <v/>
      </c>
    </row>
    <row r="56" ht="15" customHeight="1" spans="1:6">
      <c r="A56" s="67" t="s">
        <v>254</v>
      </c>
      <c r="B56" s="68" t="s">
        <v>255</v>
      </c>
      <c r="C56" s="69" t="s">
        <v>111</v>
      </c>
      <c r="D56" s="70" t="s">
        <v>256</v>
      </c>
      <c r="E56" s="78"/>
      <c r="F56" s="72">
        <f t="shared" si="0"/>
        <v>0</v>
      </c>
    </row>
    <row r="57" ht="15" customHeight="1" spans="1:6">
      <c r="A57" s="67" t="s">
        <v>257</v>
      </c>
      <c r="B57" s="68" t="s">
        <v>258</v>
      </c>
      <c r="C57" s="69" t="s">
        <v>111</v>
      </c>
      <c r="D57" s="70" t="s">
        <v>256</v>
      </c>
      <c r="E57" s="78"/>
      <c r="F57" s="72">
        <f t="shared" si="0"/>
        <v>0</v>
      </c>
    </row>
    <row r="58" ht="15" customHeight="1" spans="1:6">
      <c r="A58" s="73" t="s">
        <v>259</v>
      </c>
      <c r="B58" s="74"/>
      <c r="C58" s="74"/>
      <c r="D58" s="75">
        <f>SUM(F7:F57)</f>
        <v>0</v>
      </c>
      <c r="E58" s="76" t="s">
        <v>104</v>
      </c>
      <c r="F58" s="77"/>
    </row>
  </sheetData>
  <sheetProtection algorithmName="SHA-512" hashValue="AVr/0yw4qBGgzvfmHTxEzxiIxu4rCHCnEczH+BUubF+QdikmB15YJeuvUpZ0CL9iXZd0lQw8Jm7tcIuM00YdjQ==" saltValue="ELg7UzdjXAsiZuw6OPIByA==" spinCount="100000" sheet="1" selectLockedCells="1" objects="1" scenarios="1"/>
  <mergeCells count="6">
    <mergeCell ref="A2:F2"/>
    <mergeCell ref="A3:B3"/>
    <mergeCell ref="C3:E3"/>
    <mergeCell ref="A5:F5"/>
    <mergeCell ref="A58:C58"/>
    <mergeCell ref="E58:F58"/>
  </mergeCells>
  <printOptions horizontalCentered="1"/>
  <pageMargins left="0.708661417322835" right="0.708661417322835" top="0.748031496062992" bottom="0.748031496062992" header="0.31496062992126" footer="0.31496062992126"/>
  <pageSetup paperSize="9" fitToWidth="595" fitToHeight="832" pageOrder="overThenDown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6"/>
  <sheetViews>
    <sheetView view="pageBreakPreview" zoomScale="110" zoomScaleNormal="110" zoomScaleSheetLayoutView="110" workbookViewId="0">
      <selection activeCell="E39" sqref="E39"/>
    </sheetView>
  </sheetViews>
  <sheetFormatPr defaultColWidth="9" defaultRowHeight="12.75" outlineLevelCol="5"/>
  <cols>
    <col min="1" max="1" width="9.28571428571429" customWidth="1"/>
    <col min="2" max="2" width="37.7142857142857" customWidth="1"/>
    <col min="3" max="3" width="6.71428571428571" customWidth="1"/>
    <col min="4" max="4" width="11.2857142857143" customWidth="1"/>
    <col min="5" max="5" width="11.2857142857143" style="54" customWidth="1"/>
    <col min="6" max="6" width="12.7142857142857" style="54" customWidth="1"/>
  </cols>
  <sheetData>
    <row r="1" ht="42" customHeight="1" spans="1:6">
      <c r="A1" s="55"/>
      <c r="B1" s="55"/>
      <c r="C1" s="55"/>
      <c r="D1" s="55"/>
      <c r="E1" s="56"/>
      <c r="F1" s="56"/>
    </row>
    <row r="2" ht="27" customHeight="1" spans="1:6">
      <c r="A2" s="5" t="s">
        <v>51</v>
      </c>
      <c r="B2" s="5"/>
      <c r="C2" s="5"/>
      <c r="D2" s="5"/>
      <c r="E2" s="5"/>
      <c r="F2" s="5"/>
    </row>
    <row r="3" ht="15" customHeight="1" spans="1:6">
      <c r="A3" s="57" t="s">
        <v>1</v>
      </c>
      <c r="B3" s="57"/>
      <c r="C3" s="58" t="s">
        <v>2</v>
      </c>
      <c r="D3" s="58"/>
      <c r="E3" s="58"/>
      <c r="F3" s="59" t="s">
        <v>52</v>
      </c>
    </row>
    <row r="4" ht="0.95" customHeight="1" spans="1:6">
      <c r="A4" s="55"/>
      <c r="B4" s="55"/>
      <c r="C4" s="55"/>
      <c r="D4" s="55"/>
      <c r="E4" s="56"/>
      <c r="F4" s="56"/>
    </row>
    <row r="5" ht="0.95" customHeight="1" spans="1:6">
      <c r="A5" s="55"/>
      <c r="B5" s="55"/>
      <c r="C5" s="55"/>
      <c r="D5" s="55"/>
      <c r="E5" s="56"/>
      <c r="F5" s="56"/>
    </row>
    <row r="6" ht="21.95" customHeight="1" spans="1:6">
      <c r="A6" s="60" t="s">
        <v>260</v>
      </c>
      <c r="B6" s="61"/>
      <c r="C6" s="61"/>
      <c r="D6" s="61"/>
      <c r="E6" s="61"/>
      <c r="F6" s="62"/>
    </row>
    <row r="7" ht="17.1" customHeight="1" spans="1:6">
      <c r="A7" s="63" t="s">
        <v>54</v>
      </c>
      <c r="B7" s="64" t="s">
        <v>55</v>
      </c>
      <c r="C7" s="64" t="s">
        <v>56</v>
      </c>
      <c r="D7" s="64" t="s">
        <v>57</v>
      </c>
      <c r="E7" s="65" t="s">
        <v>58</v>
      </c>
      <c r="F7" s="66" t="s">
        <v>59</v>
      </c>
    </row>
    <row r="8" ht="15" customHeight="1" spans="1:6">
      <c r="A8" s="67" t="s">
        <v>261</v>
      </c>
      <c r="B8" s="68" t="s">
        <v>262</v>
      </c>
      <c r="C8" s="69" t="s">
        <v>2</v>
      </c>
      <c r="D8" s="70"/>
      <c r="E8" s="71"/>
      <c r="F8" s="72" t="str">
        <f t="shared" ref="F8:F55" si="0">IF(D8&lt;&gt;0,ROUND(D8*ROUND(E8,2),2),"")</f>
        <v/>
      </c>
    </row>
    <row r="9" ht="15" customHeight="1" spans="1:6">
      <c r="A9" s="67" t="s">
        <v>263</v>
      </c>
      <c r="B9" s="68" t="s">
        <v>264</v>
      </c>
      <c r="C9" s="69" t="s">
        <v>2</v>
      </c>
      <c r="D9" s="70"/>
      <c r="E9" s="71"/>
      <c r="F9" s="72" t="str">
        <f t="shared" si="0"/>
        <v/>
      </c>
    </row>
    <row r="10" ht="15" customHeight="1" spans="1:6">
      <c r="A10" s="67" t="s">
        <v>64</v>
      </c>
      <c r="B10" s="68" t="s">
        <v>265</v>
      </c>
      <c r="C10" s="69" t="s">
        <v>2</v>
      </c>
      <c r="D10" s="70"/>
      <c r="E10" s="71"/>
      <c r="F10" s="72" t="str">
        <f t="shared" si="0"/>
        <v/>
      </c>
    </row>
    <row r="11" ht="15" customHeight="1" spans="1:6">
      <c r="A11" s="67" t="s">
        <v>266</v>
      </c>
      <c r="B11" s="68" t="s">
        <v>267</v>
      </c>
      <c r="C11" s="69" t="s">
        <v>180</v>
      </c>
      <c r="D11" s="70" t="s">
        <v>268</v>
      </c>
      <c r="E11" s="78"/>
      <c r="F11" s="72">
        <f t="shared" si="0"/>
        <v>0</v>
      </c>
    </row>
    <row r="12" ht="15" customHeight="1" spans="1:6">
      <c r="A12" s="67" t="s">
        <v>269</v>
      </c>
      <c r="B12" s="68" t="s">
        <v>270</v>
      </c>
      <c r="C12" s="69" t="s">
        <v>2</v>
      </c>
      <c r="D12" s="70"/>
      <c r="E12" s="71"/>
      <c r="F12" s="72" t="str">
        <f t="shared" si="0"/>
        <v/>
      </c>
    </row>
    <row r="13" ht="15" customHeight="1" spans="1:6">
      <c r="A13" s="67" t="s">
        <v>64</v>
      </c>
      <c r="B13" s="68" t="s">
        <v>265</v>
      </c>
      <c r="C13" s="69" t="s">
        <v>2</v>
      </c>
      <c r="D13" s="70"/>
      <c r="E13" s="71"/>
      <c r="F13" s="72" t="str">
        <f t="shared" si="0"/>
        <v/>
      </c>
    </row>
    <row r="14" ht="15" customHeight="1" spans="1:6">
      <c r="A14" s="67" t="s">
        <v>271</v>
      </c>
      <c r="B14" s="68" t="s">
        <v>272</v>
      </c>
      <c r="C14" s="69" t="s">
        <v>180</v>
      </c>
      <c r="D14" s="70" t="s">
        <v>273</v>
      </c>
      <c r="E14" s="78"/>
      <c r="F14" s="72">
        <f t="shared" si="0"/>
        <v>0</v>
      </c>
    </row>
    <row r="15" ht="15" customHeight="1" spans="1:6">
      <c r="A15" s="67" t="s">
        <v>274</v>
      </c>
      <c r="B15" s="68" t="s">
        <v>275</v>
      </c>
      <c r="C15" s="69" t="s">
        <v>2</v>
      </c>
      <c r="D15" s="70"/>
      <c r="E15" s="71"/>
      <c r="F15" s="72" t="str">
        <f t="shared" si="0"/>
        <v/>
      </c>
    </row>
    <row r="16" ht="15" customHeight="1" spans="1:6">
      <c r="A16" s="67" t="s">
        <v>276</v>
      </c>
      <c r="B16" s="68" t="s">
        <v>277</v>
      </c>
      <c r="C16" s="69" t="s">
        <v>2</v>
      </c>
      <c r="D16" s="70"/>
      <c r="E16" s="71"/>
      <c r="F16" s="72" t="str">
        <f t="shared" si="0"/>
        <v/>
      </c>
    </row>
    <row r="17" ht="15" customHeight="1" spans="1:6">
      <c r="A17" s="67" t="s">
        <v>64</v>
      </c>
      <c r="B17" s="68" t="s">
        <v>278</v>
      </c>
      <c r="C17" s="69" t="s">
        <v>180</v>
      </c>
      <c r="D17" s="70" t="s">
        <v>279</v>
      </c>
      <c r="E17" s="78"/>
      <c r="F17" s="72">
        <f t="shared" si="0"/>
        <v>0</v>
      </c>
    </row>
    <row r="18" ht="15" customHeight="1" spans="1:6">
      <c r="A18" s="67" t="s">
        <v>280</v>
      </c>
      <c r="B18" s="68" t="s">
        <v>281</v>
      </c>
      <c r="C18" s="69" t="s">
        <v>2</v>
      </c>
      <c r="D18" s="70"/>
      <c r="E18" s="71"/>
      <c r="F18" s="72" t="str">
        <f t="shared" si="0"/>
        <v/>
      </c>
    </row>
    <row r="19" ht="15" customHeight="1" spans="1:6">
      <c r="A19" s="67" t="s">
        <v>282</v>
      </c>
      <c r="B19" s="68" t="s">
        <v>283</v>
      </c>
      <c r="C19" s="69" t="s">
        <v>180</v>
      </c>
      <c r="D19" s="70" t="s">
        <v>273</v>
      </c>
      <c r="E19" s="78"/>
      <c r="F19" s="72">
        <f t="shared" si="0"/>
        <v>0</v>
      </c>
    </row>
    <row r="20" ht="15" customHeight="1" spans="1:6">
      <c r="A20" s="67" t="s">
        <v>284</v>
      </c>
      <c r="B20" s="68" t="s">
        <v>285</v>
      </c>
      <c r="C20" s="69" t="s">
        <v>2</v>
      </c>
      <c r="D20" s="70"/>
      <c r="E20" s="71"/>
      <c r="F20" s="72" t="str">
        <f t="shared" si="0"/>
        <v/>
      </c>
    </row>
    <row r="21" ht="15" customHeight="1" spans="1:6">
      <c r="A21" s="67" t="s">
        <v>64</v>
      </c>
      <c r="B21" s="68" t="s">
        <v>286</v>
      </c>
      <c r="C21" s="69" t="s">
        <v>180</v>
      </c>
      <c r="D21" s="70" t="s">
        <v>287</v>
      </c>
      <c r="E21" s="78"/>
      <c r="F21" s="72">
        <f t="shared" si="0"/>
        <v>0</v>
      </c>
    </row>
    <row r="22" ht="15" customHeight="1" spans="1:6">
      <c r="A22" s="67" t="s">
        <v>288</v>
      </c>
      <c r="B22" s="68" t="s">
        <v>289</v>
      </c>
      <c r="C22" s="69" t="s">
        <v>2</v>
      </c>
      <c r="D22" s="70"/>
      <c r="E22" s="71"/>
      <c r="F22" s="72" t="str">
        <f t="shared" si="0"/>
        <v/>
      </c>
    </row>
    <row r="23" ht="15" customHeight="1" spans="1:6">
      <c r="A23" s="67" t="s">
        <v>290</v>
      </c>
      <c r="B23" s="68" t="s">
        <v>291</v>
      </c>
      <c r="C23" s="69" t="s">
        <v>2</v>
      </c>
      <c r="D23" s="70"/>
      <c r="E23" s="71"/>
      <c r="F23" s="72" t="str">
        <f t="shared" si="0"/>
        <v/>
      </c>
    </row>
    <row r="24" ht="15" customHeight="1" spans="1:6">
      <c r="A24" s="67" t="s">
        <v>64</v>
      </c>
      <c r="B24" s="68" t="s">
        <v>292</v>
      </c>
      <c r="C24" s="69" t="s">
        <v>180</v>
      </c>
      <c r="D24" s="70" t="s">
        <v>293</v>
      </c>
      <c r="E24" s="78"/>
      <c r="F24" s="72">
        <f t="shared" si="0"/>
        <v>0</v>
      </c>
    </row>
    <row r="25" ht="15" customHeight="1" spans="1:6">
      <c r="A25" s="67" t="s">
        <v>294</v>
      </c>
      <c r="B25" s="68" t="s">
        <v>295</v>
      </c>
      <c r="C25" s="69" t="s">
        <v>2</v>
      </c>
      <c r="D25" s="70"/>
      <c r="E25" s="71"/>
      <c r="F25" s="72" t="str">
        <f t="shared" si="0"/>
        <v/>
      </c>
    </row>
    <row r="26" ht="15" customHeight="1" spans="1:6">
      <c r="A26" s="67" t="s">
        <v>64</v>
      </c>
      <c r="B26" s="68" t="s">
        <v>296</v>
      </c>
      <c r="C26" s="69" t="s">
        <v>180</v>
      </c>
      <c r="D26" s="70" t="s">
        <v>297</v>
      </c>
      <c r="E26" s="78"/>
      <c r="F26" s="72">
        <f t="shared" si="0"/>
        <v>0</v>
      </c>
    </row>
    <row r="27" ht="15" customHeight="1" spans="1:6">
      <c r="A27" s="67" t="s">
        <v>298</v>
      </c>
      <c r="B27" s="68" t="s">
        <v>299</v>
      </c>
      <c r="C27" s="69" t="s">
        <v>2</v>
      </c>
      <c r="D27" s="70"/>
      <c r="E27" s="71"/>
      <c r="F27" s="72" t="str">
        <f t="shared" si="0"/>
        <v/>
      </c>
    </row>
    <row r="28" ht="15" customHeight="1" spans="1:6">
      <c r="A28" s="67" t="s">
        <v>300</v>
      </c>
      <c r="B28" s="68" t="s">
        <v>301</v>
      </c>
      <c r="C28" s="69" t="s">
        <v>2</v>
      </c>
      <c r="D28" s="70"/>
      <c r="E28" s="71"/>
      <c r="F28" s="72" t="str">
        <f t="shared" si="0"/>
        <v/>
      </c>
    </row>
    <row r="29" ht="15" customHeight="1" spans="1:6">
      <c r="A29" s="67" t="s">
        <v>64</v>
      </c>
      <c r="B29" s="68" t="s">
        <v>302</v>
      </c>
      <c r="C29" s="69" t="s">
        <v>180</v>
      </c>
      <c r="D29" s="70" t="s">
        <v>303</v>
      </c>
      <c r="E29" s="78"/>
      <c r="F29" s="72">
        <f t="shared" si="0"/>
        <v>0</v>
      </c>
    </row>
    <row r="30" ht="15" customHeight="1" spans="1:6">
      <c r="A30" s="67" t="s">
        <v>304</v>
      </c>
      <c r="B30" s="68" t="s">
        <v>305</v>
      </c>
      <c r="C30" s="69" t="s">
        <v>2</v>
      </c>
      <c r="D30" s="70"/>
      <c r="E30" s="71"/>
      <c r="F30" s="72" t="str">
        <f t="shared" si="0"/>
        <v/>
      </c>
    </row>
    <row r="31" ht="15" customHeight="1" spans="1:6">
      <c r="A31" s="67" t="s">
        <v>306</v>
      </c>
      <c r="B31" s="68" t="s">
        <v>307</v>
      </c>
      <c r="C31" s="69" t="s">
        <v>2</v>
      </c>
      <c r="D31" s="70"/>
      <c r="E31" s="71"/>
      <c r="F31" s="72" t="str">
        <f t="shared" si="0"/>
        <v/>
      </c>
    </row>
    <row r="32" ht="15" customHeight="1" spans="1:6">
      <c r="A32" s="67" t="s">
        <v>64</v>
      </c>
      <c r="B32" s="68" t="s">
        <v>308</v>
      </c>
      <c r="C32" s="69" t="s">
        <v>180</v>
      </c>
      <c r="D32" s="70" t="s">
        <v>309</v>
      </c>
      <c r="E32" s="78"/>
      <c r="F32" s="72">
        <f t="shared" si="0"/>
        <v>0</v>
      </c>
    </row>
    <row r="33" ht="15" customHeight="1" spans="1:6">
      <c r="A33" s="67" t="s">
        <v>310</v>
      </c>
      <c r="B33" s="68" t="s">
        <v>311</v>
      </c>
      <c r="C33" s="69" t="s">
        <v>2</v>
      </c>
      <c r="D33" s="70"/>
      <c r="E33" s="71"/>
      <c r="F33" s="72" t="str">
        <f t="shared" si="0"/>
        <v/>
      </c>
    </row>
    <row r="34" ht="15" customHeight="1" spans="1:6">
      <c r="A34" s="67" t="s">
        <v>64</v>
      </c>
      <c r="B34" s="68" t="s">
        <v>292</v>
      </c>
      <c r="C34" s="69" t="s">
        <v>180</v>
      </c>
      <c r="D34" s="70" t="s">
        <v>312</v>
      </c>
      <c r="E34" s="78"/>
      <c r="F34" s="72">
        <f t="shared" si="0"/>
        <v>0</v>
      </c>
    </row>
    <row r="35" ht="15" customHeight="1" spans="1:6">
      <c r="A35" s="67" t="s">
        <v>313</v>
      </c>
      <c r="B35" s="68" t="s">
        <v>314</v>
      </c>
      <c r="C35" s="69" t="s">
        <v>2</v>
      </c>
      <c r="D35" s="70"/>
      <c r="E35" s="71"/>
      <c r="F35" s="72" t="str">
        <f t="shared" si="0"/>
        <v/>
      </c>
    </row>
    <row r="36" ht="15" customHeight="1" spans="1:6">
      <c r="A36" s="67" t="s">
        <v>315</v>
      </c>
      <c r="B36" s="68" t="s">
        <v>314</v>
      </c>
      <c r="C36" s="69" t="s">
        <v>2</v>
      </c>
      <c r="D36" s="70"/>
      <c r="E36" s="71"/>
      <c r="F36" s="72" t="str">
        <f t="shared" si="0"/>
        <v/>
      </c>
    </row>
    <row r="37" ht="15" customHeight="1" spans="1:6">
      <c r="A37" s="67" t="s">
        <v>64</v>
      </c>
      <c r="B37" s="68" t="s">
        <v>316</v>
      </c>
      <c r="C37" s="69" t="s">
        <v>111</v>
      </c>
      <c r="D37" s="70" t="s">
        <v>317</v>
      </c>
      <c r="E37" s="78"/>
      <c r="F37" s="72">
        <f t="shared" si="0"/>
        <v>0</v>
      </c>
    </row>
    <row r="38" ht="15" customHeight="1" spans="1:6">
      <c r="A38" s="67" t="s">
        <v>118</v>
      </c>
      <c r="B38" s="68" t="s">
        <v>318</v>
      </c>
      <c r="C38" s="69" t="s">
        <v>111</v>
      </c>
      <c r="D38" s="70" t="s">
        <v>319</v>
      </c>
      <c r="E38" s="78"/>
      <c r="F38" s="72">
        <f t="shared" si="0"/>
        <v>0</v>
      </c>
    </row>
    <row r="39" ht="15" customHeight="1" spans="1:6">
      <c r="A39" s="67" t="s">
        <v>170</v>
      </c>
      <c r="B39" s="68" t="s">
        <v>320</v>
      </c>
      <c r="C39" s="69" t="s">
        <v>111</v>
      </c>
      <c r="D39" s="70" t="s">
        <v>321</v>
      </c>
      <c r="E39" s="78"/>
      <c r="F39" s="72">
        <f t="shared" si="0"/>
        <v>0</v>
      </c>
    </row>
    <row r="40" ht="15" customHeight="1" spans="1:6">
      <c r="A40" s="67" t="s">
        <v>121</v>
      </c>
      <c r="B40" s="68" t="s">
        <v>322</v>
      </c>
      <c r="C40" s="69" t="s">
        <v>111</v>
      </c>
      <c r="D40" s="70" t="s">
        <v>323</v>
      </c>
      <c r="E40" s="78"/>
      <c r="F40" s="72">
        <f t="shared" si="0"/>
        <v>0</v>
      </c>
    </row>
    <row r="41" ht="15" customHeight="1" spans="1:6">
      <c r="A41" s="67" t="s">
        <v>324</v>
      </c>
      <c r="B41" s="68" t="s">
        <v>325</v>
      </c>
      <c r="C41" s="69" t="s">
        <v>2</v>
      </c>
      <c r="D41" s="70"/>
      <c r="E41" s="71"/>
      <c r="F41" s="72" t="str">
        <f t="shared" si="0"/>
        <v/>
      </c>
    </row>
    <row r="42" ht="15" customHeight="1" spans="1:6">
      <c r="A42" s="67" t="s">
        <v>68</v>
      </c>
      <c r="B42" s="68" t="s">
        <v>326</v>
      </c>
      <c r="C42" s="69" t="s">
        <v>327</v>
      </c>
      <c r="D42" s="70" t="s">
        <v>328</v>
      </c>
      <c r="E42" s="78"/>
      <c r="F42" s="72">
        <f t="shared" si="0"/>
        <v>0</v>
      </c>
    </row>
    <row r="43" ht="15" customHeight="1" spans="1:6">
      <c r="A43" s="67" t="s">
        <v>329</v>
      </c>
      <c r="B43" s="68" t="s">
        <v>330</v>
      </c>
      <c r="C43" s="69" t="s">
        <v>2</v>
      </c>
      <c r="D43" s="70"/>
      <c r="E43" s="71"/>
      <c r="F43" s="72" t="str">
        <f t="shared" si="0"/>
        <v/>
      </c>
    </row>
    <row r="44" ht="15" customHeight="1" spans="1:6">
      <c r="A44" s="67" t="s">
        <v>331</v>
      </c>
      <c r="B44" s="68" t="s">
        <v>332</v>
      </c>
      <c r="C44" s="69" t="s">
        <v>111</v>
      </c>
      <c r="D44" s="70" t="s">
        <v>333</v>
      </c>
      <c r="E44" s="78"/>
      <c r="F44" s="72">
        <f t="shared" si="0"/>
        <v>0</v>
      </c>
    </row>
    <row r="45" ht="15" customHeight="1" spans="1:6">
      <c r="A45" s="67" t="s">
        <v>334</v>
      </c>
      <c r="B45" s="68" t="s">
        <v>335</v>
      </c>
      <c r="C45" s="69" t="s">
        <v>2</v>
      </c>
      <c r="D45" s="70"/>
      <c r="E45" s="71"/>
      <c r="F45" s="72" t="str">
        <f t="shared" si="0"/>
        <v/>
      </c>
    </row>
    <row r="46" ht="15" customHeight="1" spans="1:6">
      <c r="A46" s="67" t="s">
        <v>64</v>
      </c>
      <c r="B46" s="68" t="s">
        <v>336</v>
      </c>
      <c r="C46" s="69" t="s">
        <v>111</v>
      </c>
      <c r="D46" s="70" t="s">
        <v>337</v>
      </c>
      <c r="E46" s="78"/>
      <c r="F46" s="72">
        <f t="shared" si="0"/>
        <v>0</v>
      </c>
    </row>
    <row r="47" ht="15" customHeight="1" spans="1:6">
      <c r="A47" s="67" t="s">
        <v>338</v>
      </c>
      <c r="B47" s="68" t="s">
        <v>339</v>
      </c>
      <c r="C47" s="69" t="s">
        <v>2</v>
      </c>
      <c r="D47" s="70"/>
      <c r="E47" s="71"/>
      <c r="F47" s="72" t="str">
        <f t="shared" si="0"/>
        <v/>
      </c>
    </row>
    <row r="48" ht="15" customHeight="1" spans="1:6">
      <c r="A48" s="67" t="s">
        <v>340</v>
      </c>
      <c r="B48" s="68" t="s">
        <v>341</v>
      </c>
      <c r="C48" s="69" t="s">
        <v>2</v>
      </c>
      <c r="D48" s="70"/>
      <c r="E48" s="71"/>
      <c r="F48" s="72" t="str">
        <f t="shared" si="0"/>
        <v/>
      </c>
    </row>
    <row r="49" ht="15" customHeight="1" spans="1:6">
      <c r="A49" s="67" t="s">
        <v>64</v>
      </c>
      <c r="B49" s="68" t="s">
        <v>342</v>
      </c>
      <c r="C49" s="69" t="s">
        <v>123</v>
      </c>
      <c r="D49" s="70" t="s">
        <v>343</v>
      </c>
      <c r="E49" s="78"/>
      <c r="F49" s="72">
        <f t="shared" si="0"/>
        <v>0</v>
      </c>
    </row>
    <row r="50" ht="15" customHeight="1" spans="1:6">
      <c r="A50" s="67" t="s">
        <v>344</v>
      </c>
      <c r="B50" s="68" t="s">
        <v>345</v>
      </c>
      <c r="C50" s="69" t="s">
        <v>123</v>
      </c>
      <c r="D50" s="70" t="s">
        <v>346</v>
      </c>
      <c r="E50" s="78"/>
      <c r="F50" s="72">
        <f t="shared" si="0"/>
        <v>0</v>
      </c>
    </row>
    <row r="51" ht="15" customHeight="1" spans="1:6">
      <c r="A51" s="67" t="s">
        <v>347</v>
      </c>
      <c r="B51" s="68" t="s">
        <v>348</v>
      </c>
      <c r="C51" s="69" t="s">
        <v>123</v>
      </c>
      <c r="D51" s="70" t="s">
        <v>349</v>
      </c>
      <c r="E51" s="78"/>
      <c r="F51" s="72">
        <f t="shared" si="0"/>
        <v>0</v>
      </c>
    </row>
    <row r="52" ht="15" customHeight="1" spans="1:6">
      <c r="A52" s="67" t="s">
        <v>350</v>
      </c>
      <c r="B52" s="68" t="s">
        <v>351</v>
      </c>
      <c r="C52" s="69" t="s">
        <v>2</v>
      </c>
      <c r="D52" s="70"/>
      <c r="E52" s="71"/>
      <c r="F52" s="72" t="str">
        <f t="shared" si="0"/>
        <v/>
      </c>
    </row>
    <row r="53" ht="15" customHeight="1" spans="1:6">
      <c r="A53" s="67" t="s">
        <v>64</v>
      </c>
      <c r="B53" s="68" t="s">
        <v>352</v>
      </c>
      <c r="C53" s="69" t="s">
        <v>111</v>
      </c>
      <c r="D53" s="70" t="s">
        <v>353</v>
      </c>
      <c r="E53" s="78"/>
      <c r="F53" s="72">
        <f t="shared" si="0"/>
        <v>0</v>
      </c>
    </row>
    <row r="54" ht="15" customHeight="1" spans="1:6">
      <c r="A54" s="67" t="s">
        <v>354</v>
      </c>
      <c r="B54" s="68" t="s">
        <v>355</v>
      </c>
      <c r="C54" s="69" t="s">
        <v>2</v>
      </c>
      <c r="D54" s="70"/>
      <c r="E54" s="71"/>
      <c r="F54" s="72" t="str">
        <f t="shared" si="0"/>
        <v/>
      </c>
    </row>
    <row r="55" ht="15" customHeight="1" spans="1:6">
      <c r="A55" s="67" t="s">
        <v>356</v>
      </c>
      <c r="B55" s="68" t="s">
        <v>357</v>
      </c>
      <c r="C55" s="69" t="s">
        <v>180</v>
      </c>
      <c r="D55" s="70" t="s">
        <v>358</v>
      </c>
      <c r="E55" s="78"/>
      <c r="F55" s="72">
        <f t="shared" si="0"/>
        <v>0</v>
      </c>
    </row>
    <row r="56" ht="15" customHeight="1" spans="1:6">
      <c r="A56" s="73" t="s">
        <v>359</v>
      </c>
      <c r="B56" s="74"/>
      <c r="C56" s="74"/>
      <c r="D56" s="75">
        <f>SUM(F8:F55)</f>
        <v>0</v>
      </c>
      <c r="E56" s="76" t="s">
        <v>104</v>
      </c>
      <c r="F56" s="77"/>
    </row>
  </sheetData>
  <sheetProtection algorithmName="SHA-512" hashValue="EHw8w+M30g+u52//zB6DPqLkPJfQRyLvzJsa65vDr5t0JYgVqqBTQvELqc07gclyN4ZTlEE5bMdy5eyklWFB6A==" saltValue="xQlVbg0N/lVUpZmfk0IOpA==" spinCount="100000" sheet="1" selectLockedCells="1" objects="1" scenarios="1"/>
  <mergeCells count="6">
    <mergeCell ref="A2:F2"/>
    <mergeCell ref="A3:B3"/>
    <mergeCell ref="C3:E3"/>
    <mergeCell ref="A6:F6"/>
    <mergeCell ref="A56:C56"/>
    <mergeCell ref="E56:F56"/>
  </mergeCells>
  <printOptions horizontalCentered="1"/>
  <pageMargins left="0.708661417322835" right="0.708661417322835" top="0.748031496062992" bottom="0.748031496062992" header="0.31496062992126" footer="0.31496062992126"/>
  <pageSetup paperSize="9" fitToWidth="595" fitToHeight="832" pageOrder="overThenDown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view="pageBreakPreview" zoomScale="110" zoomScaleNormal="130" zoomScaleSheetLayoutView="110" workbookViewId="0">
      <selection activeCell="E10" sqref="E10"/>
    </sheetView>
  </sheetViews>
  <sheetFormatPr defaultColWidth="9" defaultRowHeight="12.75" outlineLevelCol="5"/>
  <cols>
    <col min="1" max="1" width="9.28571428571429" customWidth="1"/>
    <col min="2" max="2" width="37.7142857142857" customWidth="1"/>
    <col min="3" max="3" width="6.71428571428571" customWidth="1"/>
    <col min="4" max="4" width="11.2857142857143" customWidth="1"/>
    <col min="5" max="5" width="11.2857142857143" style="54" customWidth="1"/>
    <col min="6" max="6" width="12.7142857142857" style="54" customWidth="1"/>
  </cols>
  <sheetData>
    <row r="1" ht="42" customHeight="1" spans="1:6">
      <c r="A1" s="55"/>
      <c r="B1" s="55"/>
      <c r="C1" s="55"/>
      <c r="D1" s="55"/>
      <c r="E1" s="56"/>
      <c r="F1" s="56"/>
    </row>
    <row r="2" ht="27" customHeight="1" spans="1:6">
      <c r="A2" s="5" t="s">
        <v>51</v>
      </c>
      <c r="B2" s="5"/>
      <c r="C2" s="5"/>
      <c r="D2" s="5"/>
      <c r="E2" s="5"/>
      <c r="F2" s="5"/>
    </row>
    <row r="3" ht="15" customHeight="1" spans="1:6">
      <c r="A3" s="57" t="s">
        <v>1</v>
      </c>
      <c r="B3" s="57"/>
      <c r="C3" s="58" t="s">
        <v>2</v>
      </c>
      <c r="D3" s="58"/>
      <c r="E3" s="58"/>
      <c r="F3" s="59" t="s">
        <v>52</v>
      </c>
    </row>
    <row r="4" ht="0.95" customHeight="1" spans="1:6">
      <c r="A4" s="55"/>
      <c r="B4" s="55"/>
      <c r="C4" s="55"/>
      <c r="D4" s="55"/>
      <c r="E4" s="56"/>
      <c r="F4" s="56"/>
    </row>
    <row r="5" ht="21.95" customHeight="1" spans="1:6">
      <c r="A5" s="60" t="s">
        <v>360</v>
      </c>
      <c r="B5" s="61"/>
      <c r="C5" s="61"/>
      <c r="D5" s="61"/>
      <c r="E5" s="61"/>
      <c r="F5" s="62"/>
    </row>
    <row r="6" ht="17.1" customHeight="1" spans="1:6">
      <c r="A6" s="63" t="s">
        <v>54</v>
      </c>
      <c r="B6" s="64" t="s">
        <v>55</v>
      </c>
      <c r="C6" s="64" t="s">
        <v>56</v>
      </c>
      <c r="D6" s="64" t="s">
        <v>57</v>
      </c>
      <c r="E6" s="65" t="s">
        <v>58</v>
      </c>
      <c r="F6" s="66" t="s">
        <v>59</v>
      </c>
    </row>
    <row r="7" ht="15" customHeight="1" spans="1:6">
      <c r="A7" s="67" t="s">
        <v>261</v>
      </c>
      <c r="B7" s="68" t="s">
        <v>262</v>
      </c>
      <c r="C7" s="69" t="s">
        <v>2</v>
      </c>
      <c r="D7" s="70"/>
      <c r="E7" s="71"/>
      <c r="F7" s="72" t="str">
        <f t="shared" ref="F7:F37" si="0">IF(D7&lt;&gt;0,ROUND(D7*ROUND(E7,2),2),"")</f>
        <v/>
      </c>
    </row>
    <row r="8" ht="15" customHeight="1" spans="1:6">
      <c r="A8" s="67" t="s">
        <v>263</v>
      </c>
      <c r="B8" s="68" t="s">
        <v>264</v>
      </c>
      <c r="C8" s="69" t="s">
        <v>2</v>
      </c>
      <c r="D8" s="70"/>
      <c r="E8" s="71"/>
      <c r="F8" s="72" t="str">
        <f t="shared" si="0"/>
        <v/>
      </c>
    </row>
    <row r="9" ht="15" customHeight="1" spans="1:6">
      <c r="A9" s="67" t="s">
        <v>68</v>
      </c>
      <c r="B9" s="68" t="s">
        <v>361</v>
      </c>
      <c r="C9" s="69" t="s">
        <v>2</v>
      </c>
      <c r="D9" s="70"/>
      <c r="E9" s="71"/>
      <c r="F9" s="72" t="str">
        <f t="shared" si="0"/>
        <v/>
      </c>
    </row>
    <row r="10" ht="15" customHeight="1" spans="1:6">
      <c r="A10" s="67" t="s">
        <v>168</v>
      </c>
      <c r="B10" s="68" t="s">
        <v>267</v>
      </c>
      <c r="C10" s="69" t="s">
        <v>180</v>
      </c>
      <c r="D10" s="70">
        <v>36587.5</v>
      </c>
      <c r="E10" s="78"/>
      <c r="F10" s="72">
        <f t="shared" si="0"/>
        <v>0</v>
      </c>
    </row>
    <row r="11" ht="15" customHeight="1" spans="1:6">
      <c r="A11" s="67" t="s">
        <v>269</v>
      </c>
      <c r="B11" s="68" t="s">
        <v>270</v>
      </c>
      <c r="C11" s="69" t="s">
        <v>2</v>
      </c>
      <c r="D11" s="70"/>
      <c r="E11" s="71"/>
      <c r="F11" s="72" t="str">
        <f t="shared" si="0"/>
        <v/>
      </c>
    </row>
    <row r="12" ht="15" customHeight="1" spans="1:6">
      <c r="A12" s="67" t="s">
        <v>64</v>
      </c>
      <c r="B12" s="68" t="s">
        <v>265</v>
      </c>
      <c r="C12" s="69" t="s">
        <v>2</v>
      </c>
      <c r="D12" s="70"/>
      <c r="E12" s="71"/>
      <c r="F12" s="72" t="str">
        <f t="shared" si="0"/>
        <v/>
      </c>
    </row>
    <row r="13" ht="15" customHeight="1" spans="1:6">
      <c r="A13" s="67" t="s">
        <v>266</v>
      </c>
      <c r="B13" s="68" t="s">
        <v>267</v>
      </c>
      <c r="C13" s="69" t="s">
        <v>180</v>
      </c>
      <c r="D13" s="70">
        <v>72099.6</v>
      </c>
      <c r="E13" s="78"/>
      <c r="F13" s="72">
        <f t="shared" si="0"/>
        <v>0</v>
      </c>
    </row>
    <row r="14" ht="15" customHeight="1" spans="1:6">
      <c r="A14" s="67" t="s">
        <v>280</v>
      </c>
      <c r="B14" s="68" t="s">
        <v>281</v>
      </c>
      <c r="C14" s="69" t="s">
        <v>2</v>
      </c>
      <c r="D14" s="70"/>
      <c r="E14" s="71"/>
      <c r="F14" s="72" t="str">
        <f t="shared" si="0"/>
        <v/>
      </c>
    </row>
    <row r="15" ht="15" customHeight="1" spans="1:6">
      <c r="A15" s="67" t="s">
        <v>282</v>
      </c>
      <c r="B15" s="68" t="s">
        <v>283</v>
      </c>
      <c r="C15" s="69" t="s">
        <v>180</v>
      </c>
      <c r="D15" s="70" t="s">
        <v>362</v>
      </c>
      <c r="E15" s="78"/>
      <c r="F15" s="72">
        <f t="shared" si="0"/>
        <v>0</v>
      </c>
    </row>
    <row r="16" ht="15" customHeight="1" spans="1:6">
      <c r="A16" s="67" t="s">
        <v>284</v>
      </c>
      <c r="B16" s="68" t="s">
        <v>285</v>
      </c>
      <c r="C16" s="69" t="s">
        <v>2</v>
      </c>
      <c r="D16" s="70"/>
      <c r="E16" s="71"/>
      <c r="F16" s="72" t="str">
        <f t="shared" si="0"/>
        <v/>
      </c>
    </row>
    <row r="17" ht="15" customHeight="1" spans="1:6">
      <c r="A17" s="67" t="s">
        <v>68</v>
      </c>
      <c r="B17" s="68" t="s">
        <v>363</v>
      </c>
      <c r="C17" s="69" t="s">
        <v>180</v>
      </c>
      <c r="D17" s="70">
        <v>35087.4</v>
      </c>
      <c r="E17" s="78"/>
      <c r="F17" s="72">
        <f t="shared" si="0"/>
        <v>0</v>
      </c>
    </row>
    <row r="18" ht="15" customHeight="1" spans="1:6">
      <c r="A18" s="67" t="s">
        <v>288</v>
      </c>
      <c r="B18" s="68" t="s">
        <v>289</v>
      </c>
      <c r="C18" s="69" t="s">
        <v>2</v>
      </c>
      <c r="D18" s="70"/>
      <c r="E18" s="71"/>
      <c r="F18" s="72" t="str">
        <f t="shared" si="0"/>
        <v/>
      </c>
    </row>
    <row r="19" ht="15" customHeight="1" spans="1:6">
      <c r="A19" s="67" t="s">
        <v>364</v>
      </c>
      <c r="B19" s="68" t="s">
        <v>365</v>
      </c>
      <c r="C19" s="69" t="s">
        <v>2</v>
      </c>
      <c r="D19" s="70"/>
      <c r="E19" s="71"/>
      <c r="F19" s="72" t="str">
        <f t="shared" si="0"/>
        <v/>
      </c>
    </row>
    <row r="20" ht="15" customHeight="1" spans="1:6">
      <c r="A20" s="67" t="s">
        <v>64</v>
      </c>
      <c r="B20" s="68" t="s">
        <v>308</v>
      </c>
      <c r="C20" s="69" t="s">
        <v>180</v>
      </c>
      <c r="D20" s="70" t="s">
        <v>366</v>
      </c>
      <c r="E20" s="78"/>
      <c r="F20" s="72">
        <f t="shared" si="0"/>
        <v>0</v>
      </c>
    </row>
    <row r="21" ht="15" customHeight="1" spans="1:6">
      <c r="A21" s="67" t="s">
        <v>290</v>
      </c>
      <c r="B21" s="68" t="s">
        <v>291</v>
      </c>
      <c r="C21" s="69" t="s">
        <v>2</v>
      </c>
      <c r="D21" s="70"/>
      <c r="E21" s="71"/>
      <c r="F21" s="72" t="str">
        <f t="shared" si="0"/>
        <v/>
      </c>
    </row>
    <row r="22" ht="15" customHeight="1" spans="1:6">
      <c r="A22" s="67" t="s">
        <v>64</v>
      </c>
      <c r="B22" s="68" t="s">
        <v>292</v>
      </c>
      <c r="C22" s="69" t="s">
        <v>180</v>
      </c>
      <c r="D22" s="70" t="s">
        <v>367</v>
      </c>
      <c r="E22" s="78"/>
      <c r="F22" s="72">
        <f t="shared" si="0"/>
        <v>0</v>
      </c>
    </row>
    <row r="23" ht="15" customHeight="1" spans="1:6">
      <c r="A23" s="67" t="s">
        <v>298</v>
      </c>
      <c r="B23" s="68" t="s">
        <v>299</v>
      </c>
      <c r="C23" s="69" t="s">
        <v>2</v>
      </c>
      <c r="D23" s="70"/>
      <c r="E23" s="71"/>
      <c r="F23" s="72" t="str">
        <f t="shared" si="0"/>
        <v/>
      </c>
    </row>
    <row r="24" ht="15" customHeight="1" spans="1:6">
      <c r="A24" s="67" t="s">
        <v>300</v>
      </c>
      <c r="B24" s="68" t="s">
        <v>301</v>
      </c>
      <c r="C24" s="69" t="s">
        <v>2</v>
      </c>
      <c r="D24" s="70"/>
      <c r="E24" s="71"/>
      <c r="F24" s="72" t="str">
        <f t="shared" si="0"/>
        <v/>
      </c>
    </row>
    <row r="25" ht="15" customHeight="1" spans="1:6">
      <c r="A25" s="67" t="s">
        <v>68</v>
      </c>
      <c r="B25" s="68" t="s">
        <v>363</v>
      </c>
      <c r="C25" s="69" t="s">
        <v>180</v>
      </c>
      <c r="D25" s="70" t="s">
        <v>362</v>
      </c>
      <c r="E25" s="78"/>
      <c r="F25" s="72">
        <f t="shared" si="0"/>
        <v>0</v>
      </c>
    </row>
    <row r="26" ht="15" customHeight="1" spans="1:6">
      <c r="A26" s="67" t="s">
        <v>329</v>
      </c>
      <c r="B26" s="68" t="s">
        <v>330</v>
      </c>
      <c r="C26" s="69" t="s">
        <v>2</v>
      </c>
      <c r="D26" s="70"/>
      <c r="E26" s="71"/>
      <c r="F26" s="72" t="str">
        <f t="shared" si="0"/>
        <v/>
      </c>
    </row>
    <row r="27" ht="15" customHeight="1" spans="1:6">
      <c r="A27" s="67" t="s">
        <v>334</v>
      </c>
      <c r="B27" s="68" t="s">
        <v>335</v>
      </c>
      <c r="C27" s="69" t="s">
        <v>2</v>
      </c>
      <c r="D27" s="70"/>
      <c r="E27" s="71"/>
      <c r="F27" s="72" t="str">
        <f t="shared" si="0"/>
        <v/>
      </c>
    </row>
    <row r="28" ht="15" customHeight="1" spans="1:6">
      <c r="A28" s="67" t="s">
        <v>64</v>
      </c>
      <c r="B28" s="68" t="s">
        <v>336</v>
      </c>
      <c r="C28" s="69" t="s">
        <v>111</v>
      </c>
      <c r="D28" s="70" t="s">
        <v>368</v>
      </c>
      <c r="E28" s="78"/>
      <c r="F28" s="72">
        <f t="shared" si="0"/>
        <v>0</v>
      </c>
    </row>
    <row r="29" ht="15" customHeight="1" spans="1:6">
      <c r="A29" s="67" t="s">
        <v>369</v>
      </c>
      <c r="B29" s="68" t="s">
        <v>370</v>
      </c>
      <c r="C29" s="69" t="s">
        <v>2</v>
      </c>
      <c r="D29" s="70"/>
      <c r="E29" s="71"/>
      <c r="F29" s="72" t="str">
        <f t="shared" si="0"/>
        <v/>
      </c>
    </row>
    <row r="30" ht="15" customHeight="1" spans="1:6">
      <c r="A30" s="67" t="s">
        <v>64</v>
      </c>
      <c r="B30" s="68" t="s">
        <v>371</v>
      </c>
      <c r="C30" s="69" t="s">
        <v>111</v>
      </c>
      <c r="D30" s="70" t="s">
        <v>189</v>
      </c>
      <c r="E30" s="78"/>
      <c r="F30" s="72">
        <f t="shared" si="0"/>
        <v>0</v>
      </c>
    </row>
    <row r="31" ht="15" customHeight="1" spans="1:6">
      <c r="A31" s="67" t="s">
        <v>68</v>
      </c>
      <c r="B31" s="68" t="s">
        <v>372</v>
      </c>
      <c r="C31" s="69" t="s">
        <v>111</v>
      </c>
      <c r="D31" s="70">
        <v>282</v>
      </c>
      <c r="E31" s="78"/>
      <c r="F31" s="72">
        <f t="shared" si="0"/>
        <v>0</v>
      </c>
    </row>
    <row r="32" ht="15" customHeight="1" spans="1:6">
      <c r="A32" s="67" t="s">
        <v>338</v>
      </c>
      <c r="B32" s="68" t="s">
        <v>339</v>
      </c>
      <c r="C32" s="69" t="s">
        <v>2</v>
      </c>
      <c r="D32" s="70"/>
      <c r="E32" s="71"/>
      <c r="F32" s="72" t="str">
        <f t="shared" si="0"/>
        <v/>
      </c>
    </row>
    <row r="33" ht="15" customHeight="1" spans="1:6">
      <c r="A33" s="67" t="s">
        <v>340</v>
      </c>
      <c r="B33" s="68" t="s">
        <v>341</v>
      </c>
      <c r="C33" s="69" t="s">
        <v>2</v>
      </c>
      <c r="D33" s="70"/>
      <c r="E33" s="71"/>
      <c r="F33" s="72" t="str">
        <f t="shared" si="0"/>
        <v/>
      </c>
    </row>
    <row r="34" ht="15" customHeight="1" spans="1:6">
      <c r="A34" s="67" t="s">
        <v>64</v>
      </c>
      <c r="B34" s="68" t="s">
        <v>342</v>
      </c>
      <c r="C34" s="69" t="s">
        <v>123</v>
      </c>
      <c r="D34" s="70" t="s">
        <v>373</v>
      </c>
      <c r="E34" s="78"/>
      <c r="F34" s="72">
        <f t="shared" si="0"/>
        <v>0</v>
      </c>
    </row>
    <row r="35" ht="15" customHeight="1" spans="1:6">
      <c r="A35" s="67" t="s">
        <v>374</v>
      </c>
      <c r="B35" s="68" t="s">
        <v>375</v>
      </c>
      <c r="C35" s="69" t="s">
        <v>2</v>
      </c>
      <c r="D35" s="70"/>
      <c r="E35" s="71"/>
      <c r="F35" s="72" t="str">
        <f t="shared" si="0"/>
        <v/>
      </c>
    </row>
    <row r="36" ht="15" customHeight="1" spans="1:6">
      <c r="A36" s="67" t="s">
        <v>376</v>
      </c>
      <c r="B36" s="68" t="s">
        <v>377</v>
      </c>
      <c r="C36" s="69" t="s">
        <v>111</v>
      </c>
      <c r="D36" s="70" t="s">
        <v>378</v>
      </c>
      <c r="E36" s="78"/>
      <c r="F36" s="72">
        <f t="shared" si="0"/>
        <v>0</v>
      </c>
    </row>
    <row r="37" ht="15" customHeight="1" spans="1:6">
      <c r="A37" s="67" t="s">
        <v>379</v>
      </c>
      <c r="B37" s="68" t="s">
        <v>380</v>
      </c>
      <c r="C37" s="69" t="s">
        <v>327</v>
      </c>
      <c r="D37" s="70" t="s">
        <v>381</v>
      </c>
      <c r="E37" s="78"/>
      <c r="F37" s="72">
        <f t="shared" si="0"/>
        <v>0</v>
      </c>
    </row>
    <row r="38" ht="15" customHeight="1" spans="1:6">
      <c r="A38" s="73" t="s">
        <v>382</v>
      </c>
      <c r="B38" s="74"/>
      <c r="C38" s="74"/>
      <c r="D38" s="75">
        <f>SUM(F7:F37)</f>
        <v>0</v>
      </c>
      <c r="E38" s="76" t="s">
        <v>104</v>
      </c>
      <c r="F38" s="77"/>
    </row>
  </sheetData>
  <sheetProtection algorithmName="SHA-512" hashValue="pMvmRQpo4Z/rfdsTucCkZMfuyFIELAibz06haCCcpvFH/OZSWDJY4X8EKuGa775oKtrh9PPIpSWCpiYVndUrhA==" saltValue="9KYfpbv7s9rC6RouBq799A==" spinCount="100000" sheet="1" selectLockedCells="1" objects="1" scenarios="1"/>
  <mergeCells count="6">
    <mergeCell ref="A2:F2"/>
    <mergeCell ref="A3:B3"/>
    <mergeCell ref="C3:E3"/>
    <mergeCell ref="A5:F5"/>
    <mergeCell ref="A38:C38"/>
    <mergeCell ref="E38:F38"/>
  </mergeCells>
  <printOptions horizontalCentered="1"/>
  <pageMargins left="0.708661417322835" right="0.708661417322835" top="0.748031496062992" bottom="0.748031496062992" header="0.31496062992126" footer="0.31496062992126"/>
  <pageSetup paperSize="9" fitToWidth="595" fitToHeight="832" pageOrder="overThenDown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5"/>
  <sheetViews>
    <sheetView view="pageBreakPreview" zoomScale="110" zoomScaleNormal="110" zoomScaleSheetLayoutView="110" workbookViewId="0">
      <selection activeCell="E66" sqref="E66"/>
    </sheetView>
  </sheetViews>
  <sheetFormatPr defaultColWidth="9" defaultRowHeight="12.75" outlineLevelCol="5"/>
  <cols>
    <col min="1" max="1" width="9.28571428571429" customWidth="1"/>
    <col min="2" max="2" width="37.7142857142857" customWidth="1"/>
    <col min="3" max="3" width="6.71428571428571" customWidth="1"/>
    <col min="4" max="4" width="11.2857142857143" customWidth="1"/>
    <col min="5" max="5" width="11.2857142857143" style="54" customWidth="1"/>
    <col min="6" max="6" width="12.7142857142857" style="54" customWidth="1"/>
  </cols>
  <sheetData>
    <row r="1" ht="42" customHeight="1" spans="1:6">
      <c r="A1" s="55"/>
      <c r="B1" s="55"/>
      <c r="C1" s="55"/>
      <c r="D1" s="55"/>
      <c r="E1" s="56"/>
      <c r="F1" s="56"/>
    </row>
    <row r="2" ht="27" customHeight="1" spans="1:6">
      <c r="A2" s="5" t="s">
        <v>51</v>
      </c>
      <c r="B2" s="5"/>
      <c r="C2" s="5"/>
      <c r="D2" s="5"/>
      <c r="E2" s="5"/>
      <c r="F2" s="5"/>
    </row>
    <row r="3" ht="15" customHeight="1" spans="1:6">
      <c r="A3" s="57" t="s">
        <v>1</v>
      </c>
      <c r="B3" s="57"/>
      <c r="C3" s="58" t="s">
        <v>2</v>
      </c>
      <c r="D3" s="58"/>
      <c r="E3" s="58"/>
      <c r="F3" s="59" t="s">
        <v>52</v>
      </c>
    </row>
    <row r="4" ht="0.95" customHeight="1" spans="1:6">
      <c r="A4" s="55"/>
      <c r="B4" s="55"/>
      <c r="C4" s="55"/>
      <c r="D4" s="55"/>
      <c r="E4" s="56"/>
      <c r="F4" s="56"/>
    </row>
    <row r="5" ht="21.95" customHeight="1" spans="1:6">
      <c r="A5" s="60" t="s">
        <v>383</v>
      </c>
      <c r="B5" s="61"/>
      <c r="C5" s="61"/>
      <c r="D5" s="61"/>
      <c r="E5" s="61"/>
      <c r="F5" s="62"/>
    </row>
    <row r="6" ht="17.1" customHeight="1" spans="1:6">
      <c r="A6" s="63" t="s">
        <v>54</v>
      </c>
      <c r="B6" s="64" t="s">
        <v>55</v>
      </c>
      <c r="C6" s="64" t="s">
        <v>56</v>
      </c>
      <c r="D6" s="64" t="s">
        <v>57</v>
      </c>
      <c r="E6" s="65" t="s">
        <v>58</v>
      </c>
      <c r="F6" s="66" t="s">
        <v>59</v>
      </c>
    </row>
    <row r="7" ht="15" customHeight="1" spans="1:6">
      <c r="A7" s="67" t="s">
        <v>384</v>
      </c>
      <c r="B7" s="68" t="s">
        <v>325</v>
      </c>
      <c r="C7" s="69" t="s">
        <v>2</v>
      </c>
      <c r="D7" s="70"/>
      <c r="E7" s="71"/>
      <c r="F7" s="72" t="str">
        <f t="shared" ref="F7:F70" si="0">IF(D7&lt;&gt;0,ROUND(D7*ROUND(E7,2),2),"")</f>
        <v/>
      </c>
    </row>
    <row r="8" ht="24.75" customHeight="1" spans="1:6">
      <c r="A8" s="67" t="s">
        <v>385</v>
      </c>
      <c r="B8" s="68" t="s">
        <v>386</v>
      </c>
      <c r="C8" s="69" t="s">
        <v>2</v>
      </c>
      <c r="D8" s="70"/>
      <c r="E8" s="71"/>
      <c r="F8" s="72" t="str">
        <f t="shared" si="0"/>
        <v/>
      </c>
    </row>
    <row r="9" ht="15" customHeight="1" spans="1:6">
      <c r="A9" s="67" t="s">
        <v>64</v>
      </c>
      <c r="B9" s="68" t="s">
        <v>387</v>
      </c>
      <c r="C9" s="69" t="s">
        <v>327</v>
      </c>
      <c r="D9" s="70" t="s">
        <v>388</v>
      </c>
      <c r="E9" s="78"/>
      <c r="F9" s="72">
        <f t="shared" si="0"/>
        <v>0</v>
      </c>
    </row>
    <row r="10" ht="15" customHeight="1" spans="1:6">
      <c r="A10" s="67" t="s">
        <v>68</v>
      </c>
      <c r="B10" s="68" t="s">
        <v>326</v>
      </c>
      <c r="C10" s="69" t="s">
        <v>327</v>
      </c>
      <c r="D10" s="70" t="s">
        <v>389</v>
      </c>
      <c r="E10" s="78"/>
      <c r="F10" s="72">
        <f t="shared" si="0"/>
        <v>0</v>
      </c>
    </row>
    <row r="11" ht="15" customHeight="1" spans="1:6">
      <c r="A11" s="67" t="s">
        <v>390</v>
      </c>
      <c r="B11" s="68" t="s">
        <v>391</v>
      </c>
      <c r="C11" s="69" t="s">
        <v>2</v>
      </c>
      <c r="D11" s="70"/>
      <c r="E11" s="71"/>
      <c r="F11" s="72" t="str">
        <f t="shared" si="0"/>
        <v/>
      </c>
    </row>
    <row r="12" ht="15" customHeight="1" spans="1:6">
      <c r="A12" s="67" t="s">
        <v>64</v>
      </c>
      <c r="B12" s="68" t="s">
        <v>387</v>
      </c>
      <c r="C12" s="69" t="s">
        <v>327</v>
      </c>
      <c r="D12" s="70" t="s">
        <v>392</v>
      </c>
      <c r="E12" s="78"/>
      <c r="F12" s="72">
        <f t="shared" si="0"/>
        <v>0</v>
      </c>
    </row>
    <row r="13" ht="15" customHeight="1" spans="1:6">
      <c r="A13" s="67" t="s">
        <v>68</v>
      </c>
      <c r="B13" s="68" t="s">
        <v>326</v>
      </c>
      <c r="C13" s="69" t="s">
        <v>327</v>
      </c>
      <c r="D13" s="70" t="s">
        <v>393</v>
      </c>
      <c r="E13" s="78"/>
      <c r="F13" s="72">
        <f t="shared" si="0"/>
        <v>0</v>
      </c>
    </row>
    <row r="14" ht="15" customHeight="1" spans="1:6">
      <c r="A14" s="67" t="s">
        <v>394</v>
      </c>
      <c r="B14" s="68" t="s">
        <v>395</v>
      </c>
      <c r="C14" s="69" t="s">
        <v>2</v>
      </c>
      <c r="D14" s="70"/>
      <c r="E14" s="71"/>
      <c r="F14" s="72" t="str">
        <f t="shared" si="0"/>
        <v/>
      </c>
    </row>
    <row r="15" ht="15" customHeight="1" spans="1:6">
      <c r="A15" s="67" t="s">
        <v>64</v>
      </c>
      <c r="B15" s="68" t="s">
        <v>387</v>
      </c>
      <c r="C15" s="69" t="s">
        <v>327</v>
      </c>
      <c r="D15" s="70" t="s">
        <v>396</v>
      </c>
      <c r="E15" s="78"/>
      <c r="F15" s="72">
        <f t="shared" si="0"/>
        <v>0</v>
      </c>
    </row>
    <row r="16" ht="15" customHeight="1" spans="1:6">
      <c r="A16" s="67" t="s">
        <v>68</v>
      </c>
      <c r="B16" s="68" t="s">
        <v>326</v>
      </c>
      <c r="C16" s="69" t="s">
        <v>327</v>
      </c>
      <c r="D16" s="70" t="s">
        <v>397</v>
      </c>
      <c r="E16" s="78"/>
      <c r="F16" s="72">
        <f t="shared" si="0"/>
        <v>0</v>
      </c>
    </row>
    <row r="17" ht="15" customHeight="1" spans="1:6">
      <c r="A17" s="67" t="s">
        <v>398</v>
      </c>
      <c r="B17" s="68" t="s">
        <v>399</v>
      </c>
      <c r="C17" s="69" t="s">
        <v>2</v>
      </c>
      <c r="D17" s="70"/>
      <c r="E17" s="71"/>
      <c r="F17" s="72" t="str">
        <f t="shared" si="0"/>
        <v/>
      </c>
    </row>
    <row r="18" ht="15" customHeight="1" spans="1:6">
      <c r="A18" s="67" t="s">
        <v>68</v>
      </c>
      <c r="B18" s="68" t="s">
        <v>326</v>
      </c>
      <c r="C18" s="69" t="s">
        <v>327</v>
      </c>
      <c r="D18" s="70" t="s">
        <v>400</v>
      </c>
      <c r="E18" s="78"/>
      <c r="F18" s="72">
        <f t="shared" si="0"/>
        <v>0</v>
      </c>
    </row>
    <row r="19" ht="15" customHeight="1" spans="1:6">
      <c r="A19" s="67" t="s">
        <v>170</v>
      </c>
      <c r="B19" s="68" t="s">
        <v>401</v>
      </c>
      <c r="C19" s="69" t="s">
        <v>327</v>
      </c>
      <c r="D19" s="70" t="s">
        <v>402</v>
      </c>
      <c r="E19" s="78"/>
      <c r="F19" s="72">
        <f t="shared" si="0"/>
        <v>0</v>
      </c>
    </row>
    <row r="20" ht="15" customHeight="1" spans="1:6">
      <c r="A20" s="67" t="s">
        <v>403</v>
      </c>
      <c r="B20" s="68" t="s">
        <v>404</v>
      </c>
      <c r="C20" s="69" t="s">
        <v>2</v>
      </c>
      <c r="D20" s="70"/>
      <c r="E20" s="71"/>
      <c r="F20" s="72" t="str">
        <f t="shared" si="0"/>
        <v/>
      </c>
    </row>
    <row r="21" ht="15" customHeight="1" spans="1:6">
      <c r="A21" s="67" t="s">
        <v>405</v>
      </c>
      <c r="B21" s="68" t="s">
        <v>404</v>
      </c>
      <c r="C21" s="69" t="s">
        <v>2</v>
      </c>
      <c r="D21" s="70"/>
      <c r="E21" s="71"/>
      <c r="F21" s="72" t="str">
        <f t="shared" si="0"/>
        <v/>
      </c>
    </row>
    <row r="22" ht="15" customHeight="1" spans="1:6">
      <c r="A22" s="67" t="s">
        <v>64</v>
      </c>
      <c r="B22" s="68" t="s">
        <v>406</v>
      </c>
      <c r="C22" s="69" t="s">
        <v>2</v>
      </c>
      <c r="D22" s="70"/>
      <c r="E22" s="71"/>
      <c r="F22" s="72" t="str">
        <f t="shared" si="0"/>
        <v/>
      </c>
    </row>
    <row r="23" ht="15" customHeight="1" spans="1:6">
      <c r="A23" s="67" t="s">
        <v>407</v>
      </c>
      <c r="B23" s="68" t="s">
        <v>408</v>
      </c>
      <c r="C23" s="69" t="s">
        <v>123</v>
      </c>
      <c r="D23" s="70" t="s">
        <v>409</v>
      </c>
      <c r="E23" s="78"/>
      <c r="F23" s="72">
        <f t="shared" si="0"/>
        <v>0</v>
      </c>
    </row>
    <row r="24" ht="15" customHeight="1" spans="1:6">
      <c r="A24" s="67" t="s">
        <v>410</v>
      </c>
      <c r="B24" s="68" t="s">
        <v>411</v>
      </c>
      <c r="C24" s="69" t="s">
        <v>2</v>
      </c>
      <c r="D24" s="70"/>
      <c r="E24" s="71"/>
      <c r="F24" s="72" t="str">
        <f t="shared" si="0"/>
        <v/>
      </c>
    </row>
    <row r="25" ht="15" customHeight="1" spans="1:6">
      <c r="A25" s="67" t="s">
        <v>412</v>
      </c>
      <c r="B25" s="68" t="s">
        <v>413</v>
      </c>
      <c r="C25" s="69" t="s">
        <v>2</v>
      </c>
      <c r="D25" s="70"/>
      <c r="E25" s="71"/>
      <c r="F25" s="72" t="str">
        <f t="shared" si="0"/>
        <v/>
      </c>
    </row>
    <row r="26" ht="15" customHeight="1" spans="1:6">
      <c r="A26" s="67" t="s">
        <v>68</v>
      </c>
      <c r="B26" s="68" t="s">
        <v>414</v>
      </c>
      <c r="C26" s="69" t="s">
        <v>2</v>
      </c>
      <c r="D26" s="70"/>
      <c r="E26" s="71"/>
      <c r="F26" s="72" t="str">
        <f t="shared" si="0"/>
        <v/>
      </c>
    </row>
    <row r="27" ht="15" customHeight="1" spans="1:6">
      <c r="A27" s="67" t="s">
        <v>168</v>
      </c>
      <c r="B27" s="68" t="s">
        <v>415</v>
      </c>
      <c r="C27" s="69" t="s">
        <v>2</v>
      </c>
      <c r="D27" s="70"/>
      <c r="E27" s="71"/>
      <c r="F27" s="72" t="str">
        <f t="shared" si="0"/>
        <v/>
      </c>
    </row>
    <row r="28" ht="15" customHeight="1" spans="1:6">
      <c r="A28" s="67" t="s">
        <v>416</v>
      </c>
      <c r="B28" s="68" t="s">
        <v>417</v>
      </c>
      <c r="C28" s="69" t="s">
        <v>111</v>
      </c>
      <c r="D28" s="70" t="s">
        <v>418</v>
      </c>
      <c r="E28" s="78"/>
      <c r="F28" s="72">
        <f t="shared" si="0"/>
        <v>0</v>
      </c>
    </row>
    <row r="29" ht="15" customHeight="1" spans="1:6">
      <c r="A29" s="67" t="s">
        <v>118</v>
      </c>
      <c r="B29" s="68" t="s">
        <v>419</v>
      </c>
      <c r="C29" s="69" t="s">
        <v>2</v>
      </c>
      <c r="D29" s="70"/>
      <c r="E29" s="71"/>
      <c r="F29" s="72" t="str">
        <f t="shared" si="0"/>
        <v/>
      </c>
    </row>
    <row r="30" ht="15" customHeight="1" spans="1:6">
      <c r="A30" s="67" t="s">
        <v>420</v>
      </c>
      <c r="B30" s="68" t="s">
        <v>417</v>
      </c>
      <c r="C30" s="69" t="s">
        <v>111</v>
      </c>
      <c r="D30" s="70" t="s">
        <v>421</v>
      </c>
      <c r="E30" s="78"/>
      <c r="F30" s="72">
        <f t="shared" si="0"/>
        <v>0</v>
      </c>
    </row>
    <row r="31" ht="15" customHeight="1" spans="1:6">
      <c r="A31" s="67" t="s">
        <v>113</v>
      </c>
      <c r="B31" s="68" t="s">
        <v>422</v>
      </c>
      <c r="C31" s="69" t="s">
        <v>2</v>
      </c>
      <c r="D31" s="70"/>
      <c r="E31" s="71"/>
      <c r="F31" s="72" t="str">
        <f t="shared" si="0"/>
        <v/>
      </c>
    </row>
    <row r="32" ht="15" customHeight="1" spans="1:6">
      <c r="A32" s="67" t="s">
        <v>243</v>
      </c>
      <c r="B32" s="68" t="s">
        <v>417</v>
      </c>
      <c r="C32" s="69" t="s">
        <v>111</v>
      </c>
      <c r="D32" s="70" t="s">
        <v>423</v>
      </c>
      <c r="E32" s="78"/>
      <c r="F32" s="72">
        <f t="shared" si="0"/>
        <v>0</v>
      </c>
    </row>
    <row r="33" ht="15" customHeight="1" spans="1:6">
      <c r="A33" s="67" t="s">
        <v>424</v>
      </c>
      <c r="B33" s="68" t="s">
        <v>425</v>
      </c>
      <c r="C33" s="69" t="s">
        <v>2</v>
      </c>
      <c r="D33" s="70"/>
      <c r="E33" s="71"/>
      <c r="F33" s="72" t="str">
        <f t="shared" si="0"/>
        <v/>
      </c>
    </row>
    <row r="34" ht="15" customHeight="1" spans="1:6">
      <c r="A34" s="67" t="s">
        <v>64</v>
      </c>
      <c r="B34" s="68" t="s">
        <v>426</v>
      </c>
      <c r="C34" s="69" t="s">
        <v>2</v>
      </c>
      <c r="D34" s="70"/>
      <c r="E34" s="71"/>
      <c r="F34" s="72" t="str">
        <f t="shared" si="0"/>
        <v/>
      </c>
    </row>
    <row r="35" ht="15" customHeight="1" spans="1:6">
      <c r="A35" s="67" t="s">
        <v>271</v>
      </c>
      <c r="B35" s="68" t="s">
        <v>427</v>
      </c>
      <c r="C35" s="69" t="s">
        <v>111</v>
      </c>
      <c r="D35" s="70" t="s">
        <v>428</v>
      </c>
      <c r="E35" s="78"/>
      <c r="F35" s="72">
        <f t="shared" si="0"/>
        <v>0</v>
      </c>
    </row>
    <row r="36" ht="15" customHeight="1" spans="1:6">
      <c r="A36" s="67" t="s">
        <v>429</v>
      </c>
      <c r="B36" s="68" t="s">
        <v>430</v>
      </c>
      <c r="C36" s="69" t="s">
        <v>2</v>
      </c>
      <c r="D36" s="70"/>
      <c r="E36" s="71"/>
      <c r="F36" s="72" t="str">
        <f t="shared" si="0"/>
        <v/>
      </c>
    </row>
    <row r="37" ht="15" customHeight="1" spans="1:6">
      <c r="A37" s="67" t="s">
        <v>118</v>
      </c>
      <c r="B37" s="68" t="s">
        <v>431</v>
      </c>
      <c r="C37" s="69" t="s">
        <v>2</v>
      </c>
      <c r="D37" s="70"/>
      <c r="E37" s="71"/>
      <c r="F37" s="72" t="str">
        <f t="shared" si="0"/>
        <v/>
      </c>
    </row>
    <row r="38" ht="15" customHeight="1" spans="1:6">
      <c r="A38" s="67" t="s">
        <v>236</v>
      </c>
      <c r="B38" s="68" t="s">
        <v>336</v>
      </c>
      <c r="C38" s="69" t="s">
        <v>111</v>
      </c>
      <c r="D38" s="70" t="s">
        <v>432</v>
      </c>
      <c r="E38" s="78"/>
      <c r="F38" s="72">
        <f t="shared" si="0"/>
        <v>0</v>
      </c>
    </row>
    <row r="39" ht="15" customHeight="1" spans="1:6">
      <c r="A39" s="67" t="s">
        <v>113</v>
      </c>
      <c r="B39" s="68" t="s">
        <v>433</v>
      </c>
      <c r="C39" s="69" t="s">
        <v>2</v>
      </c>
      <c r="D39" s="70"/>
      <c r="E39" s="71"/>
      <c r="F39" s="72" t="str">
        <f t="shared" si="0"/>
        <v/>
      </c>
    </row>
    <row r="40" ht="15" customHeight="1" spans="1:6">
      <c r="A40" s="67" t="s">
        <v>434</v>
      </c>
      <c r="B40" s="68" t="s">
        <v>417</v>
      </c>
      <c r="C40" s="69" t="s">
        <v>111</v>
      </c>
      <c r="D40" s="70" t="s">
        <v>435</v>
      </c>
      <c r="E40" s="78"/>
      <c r="F40" s="72">
        <f t="shared" si="0"/>
        <v>0</v>
      </c>
    </row>
    <row r="41" ht="15" customHeight="1" spans="1:6">
      <c r="A41" s="67" t="s">
        <v>436</v>
      </c>
      <c r="B41" s="68" t="s">
        <v>437</v>
      </c>
      <c r="C41" s="69" t="s">
        <v>111</v>
      </c>
      <c r="D41" s="70" t="s">
        <v>438</v>
      </c>
      <c r="E41" s="78"/>
      <c r="F41" s="72">
        <f t="shared" si="0"/>
        <v>0</v>
      </c>
    </row>
    <row r="42" ht="15" customHeight="1" spans="1:6">
      <c r="A42" s="67" t="s">
        <v>170</v>
      </c>
      <c r="B42" s="68" t="s">
        <v>439</v>
      </c>
      <c r="C42" s="69" t="s">
        <v>2</v>
      </c>
      <c r="D42" s="70"/>
      <c r="E42" s="71"/>
      <c r="F42" s="72" t="str">
        <f t="shared" si="0"/>
        <v/>
      </c>
    </row>
    <row r="43" ht="15" customHeight="1" spans="1:6">
      <c r="A43" s="67" t="s">
        <v>440</v>
      </c>
      <c r="B43" s="68" t="s">
        <v>417</v>
      </c>
      <c r="C43" s="69" t="s">
        <v>111</v>
      </c>
      <c r="D43" s="70" t="s">
        <v>441</v>
      </c>
      <c r="E43" s="78"/>
      <c r="F43" s="72">
        <f t="shared" si="0"/>
        <v>0</v>
      </c>
    </row>
    <row r="44" ht="15" customHeight="1" spans="1:6">
      <c r="A44" s="67" t="s">
        <v>121</v>
      </c>
      <c r="B44" s="68" t="s">
        <v>442</v>
      </c>
      <c r="C44" s="69" t="s">
        <v>2</v>
      </c>
      <c r="D44" s="70"/>
      <c r="E44" s="71"/>
      <c r="F44" s="72" t="str">
        <f t="shared" si="0"/>
        <v/>
      </c>
    </row>
    <row r="45" ht="15" customHeight="1" spans="1:6">
      <c r="A45" s="67" t="s">
        <v>443</v>
      </c>
      <c r="B45" s="68" t="s">
        <v>427</v>
      </c>
      <c r="C45" s="69" t="s">
        <v>111</v>
      </c>
      <c r="D45" s="70" t="s">
        <v>444</v>
      </c>
      <c r="E45" s="78"/>
      <c r="F45" s="72">
        <f t="shared" si="0"/>
        <v>0</v>
      </c>
    </row>
    <row r="46" ht="15" customHeight="1" spans="1:6">
      <c r="A46" s="67" t="s">
        <v>445</v>
      </c>
      <c r="B46" s="68" t="s">
        <v>446</v>
      </c>
      <c r="C46" s="69" t="s">
        <v>2</v>
      </c>
      <c r="D46" s="70"/>
      <c r="E46" s="71"/>
      <c r="F46" s="72" t="str">
        <f t="shared" si="0"/>
        <v/>
      </c>
    </row>
    <row r="47" ht="15" customHeight="1" spans="1:6">
      <c r="A47" s="67" t="s">
        <v>68</v>
      </c>
      <c r="B47" s="68" t="s">
        <v>447</v>
      </c>
      <c r="C47" s="69" t="s">
        <v>2</v>
      </c>
      <c r="D47" s="70"/>
      <c r="E47" s="71"/>
      <c r="F47" s="72" t="str">
        <f t="shared" si="0"/>
        <v/>
      </c>
    </row>
    <row r="48" ht="15" customHeight="1" spans="1:6">
      <c r="A48" s="67" t="s">
        <v>168</v>
      </c>
      <c r="B48" s="68" t="s">
        <v>437</v>
      </c>
      <c r="C48" s="69" t="s">
        <v>111</v>
      </c>
      <c r="D48" s="70">
        <v>5.64</v>
      </c>
      <c r="E48" s="78"/>
      <c r="F48" s="72">
        <f t="shared" si="0"/>
        <v>0</v>
      </c>
    </row>
    <row r="49" ht="15" customHeight="1" spans="1:6">
      <c r="A49" s="67" t="s">
        <v>448</v>
      </c>
      <c r="B49" s="68" t="s">
        <v>449</v>
      </c>
      <c r="C49" s="69" t="s">
        <v>2</v>
      </c>
      <c r="D49" s="70"/>
      <c r="E49" s="71"/>
      <c r="F49" s="72" t="str">
        <f t="shared" si="0"/>
        <v/>
      </c>
    </row>
    <row r="50" ht="15" customHeight="1" spans="1:6">
      <c r="A50" s="67" t="s">
        <v>450</v>
      </c>
      <c r="B50" s="68" t="s">
        <v>451</v>
      </c>
      <c r="C50" s="69" t="s">
        <v>327</v>
      </c>
      <c r="D50" s="70" t="s">
        <v>452</v>
      </c>
      <c r="E50" s="78"/>
      <c r="F50" s="72">
        <f t="shared" si="0"/>
        <v>0</v>
      </c>
    </row>
    <row r="51" ht="15" customHeight="1" spans="1:6">
      <c r="A51" s="67" t="s">
        <v>453</v>
      </c>
      <c r="B51" s="68" t="s">
        <v>454</v>
      </c>
      <c r="C51" s="69" t="s">
        <v>2</v>
      </c>
      <c r="D51" s="70"/>
      <c r="E51" s="71"/>
      <c r="F51" s="72" t="str">
        <f t="shared" si="0"/>
        <v/>
      </c>
    </row>
    <row r="52" ht="15" customHeight="1" spans="1:6">
      <c r="A52" s="67" t="s">
        <v>118</v>
      </c>
      <c r="B52" s="68" t="s">
        <v>455</v>
      </c>
      <c r="C52" s="69" t="s">
        <v>2</v>
      </c>
      <c r="D52" s="70"/>
      <c r="E52" s="71"/>
      <c r="F52" s="72" t="str">
        <f t="shared" si="0"/>
        <v/>
      </c>
    </row>
    <row r="53" ht="15" customHeight="1" spans="1:6">
      <c r="A53" s="67" t="s">
        <v>153</v>
      </c>
      <c r="B53" s="68" t="s">
        <v>427</v>
      </c>
      <c r="C53" s="69" t="s">
        <v>111</v>
      </c>
      <c r="D53" s="70" t="s">
        <v>456</v>
      </c>
      <c r="E53" s="78"/>
      <c r="F53" s="72">
        <f t="shared" si="0"/>
        <v>0</v>
      </c>
    </row>
    <row r="54" ht="15" customHeight="1" spans="1:6">
      <c r="A54" s="67" t="s">
        <v>457</v>
      </c>
      <c r="B54" s="68" t="s">
        <v>458</v>
      </c>
      <c r="C54" s="69" t="s">
        <v>2</v>
      </c>
      <c r="D54" s="70"/>
      <c r="E54" s="71"/>
      <c r="F54" s="72" t="str">
        <f t="shared" si="0"/>
        <v/>
      </c>
    </row>
    <row r="55" ht="15" customHeight="1" spans="1:6">
      <c r="A55" s="67" t="s">
        <v>459</v>
      </c>
      <c r="B55" s="68" t="s">
        <v>171</v>
      </c>
      <c r="C55" s="69" t="s">
        <v>2</v>
      </c>
      <c r="D55" s="70"/>
      <c r="E55" s="71"/>
      <c r="F55" s="72" t="str">
        <f t="shared" si="0"/>
        <v/>
      </c>
    </row>
    <row r="56" ht="15" customHeight="1" spans="1:6">
      <c r="A56" s="67" t="s">
        <v>64</v>
      </c>
      <c r="B56" s="68" t="s">
        <v>173</v>
      </c>
      <c r="C56" s="69" t="s">
        <v>111</v>
      </c>
      <c r="D56" s="70" t="s">
        <v>155</v>
      </c>
      <c r="E56" s="78"/>
      <c r="F56" s="72">
        <f t="shared" si="0"/>
        <v>0</v>
      </c>
    </row>
    <row r="57" ht="15" customHeight="1" spans="1:6">
      <c r="A57" s="67" t="s">
        <v>460</v>
      </c>
      <c r="B57" s="68" t="s">
        <v>461</v>
      </c>
      <c r="C57" s="69" t="s">
        <v>2</v>
      </c>
      <c r="D57" s="70"/>
      <c r="E57" s="71"/>
      <c r="F57" s="72" t="str">
        <f t="shared" si="0"/>
        <v/>
      </c>
    </row>
    <row r="58" ht="15" customHeight="1" spans="1:6">
      <c r="A58" s="67" t="s">
        <v>64</v>
      </c>
      <c r="B58" s="68" t="s">
        <v>154</v>
      </c>
      <c r="C58" s="69" t="s">
        <v>111</v>
      </c>
      <c r="D58" s="70" t="s">
        <v>462</v>
      </c>
      <c r="E58" s="78"/>
      <c r="F58" s="72">
        <f t="shared" si="0"/>
        <v>0</v>
      </c>
    </row>
    <row r="59" ht="15" customHeight="1" spans="1:6">
      <c r="A59" s="67" t="s">
        <v>463</v>
      </c>
      <c r="B59" s="68" t="s">
        <v>464</v>
      </c>
      <c r="C59" s="69" t="s">
        <v>2</v>
      </c>
      <c r="D59" s="70"/>
      <c r="E59" s="71"/>
      <c r="F59" s="72" t="str">
        <f t="shared" si="0"/>
        <v/>
      </c>
    </row>
    <row r="60" ht="15" customHeight="1" spans="1:6">
      <c r="A60" s="67" t="s">
        <v>465</v>
      </c>
      <c r="B60" s="68" t="s">
        <v>466</v>
      </c>
      <c r="C60" s="69" t="s">
        <v>2</v>
      </c>
      <c r="D60" s="70"/>
      <c r="E60" s="71"/>
      <c r="F60" s="72" t="str">
        <f t="shared" si="0"/>
        <v/>
      </c>
    </row>
    <row r="61" ht="15" customHeight="1" spans="1:6">
      <c r="A61" s="67" t="s">
        <v>64</v>
      </c>
      <c r="B61" s="68" t="s">
        <v>467</v>
      </c>
      <c r="C61" s="69" t="s">
        <v>111</v>
      </c>
      <c r="D61" s="70" t="s">
        <v>468</v>
      </c>
      <c r="E61" s="78"/>
      <c r="F61" s="72">
        <f t="shared" si="0"/>
        <v>0</v>
      </c>
    </row>
    <row r="62" ht="15" customHeight="1" spans="1:6">
      <c r="A62" s="67" t="s">
        <v>469</v>
      </c>
      <c r="B62" s="68" t="s">
        <v>470</v>
      </c>
      <c r="C62" s="69" t="s">
        <v>2</v>
      </c>
      <c r="D62" s="70"/>
      <c r="E62" s="71"/>
      <c r="F62" s="72" t="str">
        <f t="shared" si="0"/>
        <v/>
      </c>
    </row>
    <row r="63" ht="15" customHeight="1" spans="1:6">
      <c r="A63" s="67" t="s">
        <v>68</v>
      </c>
      <c r="B63" s="68" t="s">
        <v>471</v>
      </c>
      <c r="C63" s="69" t="s">
        <v>180</v>
      </c>
      <c r="D63" s="70" t="s">
        <v>472</v>
      </c>
      <c r="E63" s="78"/>
      <c r="F63" s="72">
        <f t="shared" si="0"/>
        <v>0</v>
      </c>
    </row>
    <row r="64" ht="15" customHeight="1" spans="1:6">
      <c r="A64" s="67" t="s">
        <v>473</v>
      </c>
      <c r="B64" s="68" t="s">
        <v>474</v>
      </c>
      <c r="C64" s="69" t="s">
        <v>2</v>
      </c>
      <c r="D64" s="70"/>
      <c r="E64" s="71"/>
      <c r="F64" s="72" t="str">
        <f t="shared" si="0"/>
        <v/>
      </c>
    </row>
    <row r="65" ht="15" customHeight="1" spans="1:6">
      <c r="A65" s="67" t="s">
        <v>64</v>
      </c>
      <c r="B65" s="68" t="s">
        <v>475</v>
      </c>
      <c r="C65" s="69" t="s">
        <v>2</v>
      </c>
      <c r="D65" s="70"/>
      <c r="E65" s="71"/>
      <c r="F65" s="72" t="str">
        <f t="shared" si="0"/>
        <v/>
      </c>
    </row>
    <row r="66" ht="15" customHeight="1" spans="1:6">
      <c r="A66" s="67" t="s">
        <v>266</v>
      </c>
      <c r="B66" s="68" t="s">
        <v>476</v>
      </c>
      <c r="C66" s="69" t="s">
        <v>123</v>
      </c>
      <c r="D66" s="70" t="s">
        <v>477</v>
      </c>
      <c r="E66" s="78"/>
      <c r="F66" s="72">
        <f t="shared" si="0"/>
        <v>0</v>
      </c>
    </row>
    <row r="67" ht="15" customHeight="1" spans="1:6">
      <c r="A67" s="67" t="s">
        <v>271</v>
      </c>
      <c r="B67" s="68" t="s">
        <v>478</v>
      </c>
      <c r="C67" s="69" t="s">
        <v>123</v>
      </c>
      <c r="D67" s="70" t="s">
        <v>479</v>
      </c>
      <c r="E67" s="78"/>
      <c r="F67" s="72">
        <f t="shared" si="0"/>
        <v>0</v>
      </c>
    </row>
    <row r="68" ht="15" customHeight="1" spans="1:6">
      <c r="A68" s="67" t="s">
        <v>480</v>
      </c>
      <c r="B68" s="68" t="s">
        <v>481</v>
      </c>
      <c r="C68" s="69" t="s">
        <v>2</v>
      </c>
      <c r="D68" s="70"/>
      <c r="E68" s="71"/>
      <c r="F68" s="72" t="str">
        <f t="shared" si="0"/>
        <v/>
      </c>
    </row>
    <row r="69" ht="15" customHeight="1" spans="1:6">
      <c r="A69" s="67" t="s">
        <v>482</v>
      </c>
      <c r="B69" s="68" t="s">
        <v>483</v>
      </c>
      <c r="C69" s="69" t="s">
        <v>2</v>
      </c>
      <c r="D69" s="70"/>
      <c r="E69" s="71"/>
      <c r="F69" s="72" t="str">
        <f t="shared" si="0"/>
        <v/>
      </c>
    </row>
    <row r="70" ht="15" customHeight="1" spans="1:6">
      <c r="A70" s="67" t="s">
        <v>64</v>
      </c>
      <c r="B70" s="68" t="s">
        <v>484</v>
      </c>
      <c r="C70" s="69" t="s">
        <v>485</v>
      </c>
      <c r="D70" s="70" t="s">
        <v>486</v>
      </c>
      <c r="E70" s="78"/>
      <c r="F70" s="72">
        <f t="shared" si="0"/>
        <v>0</v>
      </c>
    </row>
    <row r="71" ht="15" customHeight="1" spans="1:6">
      <c r="A71" s="67" t="s">
        <v>68</v>
      </c>
      <c r="B71" s="68" t="s">
        <v>487</v>
      </c>
      <c r="C71" s="69" t="s">
        <v>485</v>
      </c>
      <c r="D71" s="70" t="s">
        <v>486</v>
      </c>
      <c r="E71" s="78"/>
      <c r="F71" s="72">
        <f t="shared" ref="F71:F104" si="1">IF(D71&lt;&gt;0,ROUND(D71*ROUND(E71,2),2),"")</f>
        <v>0</v>
      </c>
    </row>
    <row r="72" ht="15" customHeight="1" spans="1:6">
      <c r="A72" s="67" t="s">
        <v>488</v>
      </c>
      <c r="B72" s="68" t="s">
        <v>489</v>
      </c>
      <c r="C72" s="69" t="s">
        <v>2</v>
      </c>
      <c r="D72" s="70"/>
      <c r="E72" s="71"/>
      <c r="F72" s="72" t="str">
        <f t="shared" si="1"/>
        <v/>
      </c>
    </row>
    <row r="73" ht="15" customHeight="1" spans="1:6">
      <c r="A73" s="67" t="s">
        <v>490</v>
      </c>
      <c r="B73" s="68" t="s">
        <v>491</v>
      </c>
      <c r="C73" s="69" t="s">
        <v>2</v>
      </c>
      <c r="D73" s="70"/>
      <c r="E73" s="71"/>
      <c r="F73" s="72" t="str">
        <f t="shared" si="1"/>
        <v/>
      </c>
    </row>
    <row r="74" ht="15" customHeight="1" spans="1:6">
      <c r="A74" s="67" t="s">
        <v>68</v>
      </c>
      <c r="B74" s="68" t="s">
        <v>492</v>
      </c>
      <c r="C74" s="69" t="s">
        <v>123</v>
      </c>
      <c r="D74" s="70" t="s">
        <v>493</v>
      </c>
      <c r="E74" s="78"/>
      <c r="F74" s="72">
        <f t="shared" si="1"/>
        <v>0</v>
      </c>
    </row>
    <row r="75" ht="15" customHeight="1" spans="1:6">
      <c r="A75" s="67" t="s">
        <v>494</v>
      </c>
      <c r="B75" s="68" t="s">
        <v>495</v>
      </c>
      <c r="C75" s="69" t="s">
        <v>2</v>
      </c>
      <c r="D75" s="70"/>
      <c r="E75" s="71"/>
      <c r="F75" s="72" t="str">
        <f t="shared" si="1"/>
        <v/>
      </c>
    </row>
    <row r="76" ht="15" customHeight="1" spans="1:6">
      <c r="A76" s="67" t="s">
        <v>496</v>
      </c>
      <c r="B76" s="68" t="s">
        <v>497</v>
      </c>
      <c r="C76" s="69" t="s">
        <v>2</v>
      </c>
      <c r="D76" s="70"/>
      <c r="E76" s="71"/>
      <c r="F76" s="72" t="str">
        <f t="shared" si="1"/>
        <v/>
      </c>
    </row>
    <row r="77" ht="15" customHeight="1" spans="1:6">
      <c r="A77" s="67" t="s">
        <v>64</v>
      </c>
      <c r="B77" s="68" t="s">
        <v>498</v>
      </c>
      <c r="C77" s="69" t="s">
        <v>111</v>
      </c>
      <c r="D77" s="70" t="s">
        <v>499</v>
      </c>
      <c r="E77" s="78"/>
      <c r="F77" s="72">
        <f t="shared" si="1"/>
        <v>0</v>
      </c>
    </row>
    <row r="78" ht="15" customHeight="1" spans="1:6">
      <c r="A78" s="67" t="s">
        <v>68</v>
      </c>
      <c r="B78" s="68" t="s">
        <v>500</v>
      </c>
      <c r="C78" s="69" t="s">
        <v>2</v>
      </c>
      <c r="D78" s="70"/>
      <c r="E78" s="71"/>
      <c r="F78" s="72" t="str">
        <f t="shared" si="1"/>
        <v/>
      </c>
    </row>
    <row r="79" ht="15" customHeight="1" spans="1:6">
      <c r="A79" s="67" t="s">
        <v>168</v>
      </c>
      <c r="B79" s="68" t="s">
        <v>501</v>
      </c>
      <c r="C79" s="69" t="s">
        <v>111</v>
      </c>
      <c r="D79" s="70" t="s">
        <v>502</v>
      </c>
      <c r="E79" s="78"/>
      <c r="F79" s="72">
        <f t="shared" si="1"/>
        <v>0</v>
      </c>
    </row>
    <row r="80" ht="15" customHeight="1" spans="1:6">
      <c r="A80" s="67" t="s">
        <v>118</v>
      </c>
      <c r="B80" s="68" t="s">
        <v>503</v>
      </c>
      <c r="C80" s="69" t="s">
        <v>111</v>
      </c>
      <c r="D80" s="70" t="s">
        <v>504</v>
      </c>
      <c r="E80" s="78"/>
      <c r="F80" s="72">
        <f t="shared" si="1"/>
        <v>0</v>
      </c>
    </row>
    <row r="81" ht="15" customHeight="1" spans="1:6">
      <c r="A81" s="67" t="s">
        <v>113</v>
      </c>
      <c r="B81" s="68" t="s">
        <v>505</v>
      </c>
      <c r="C81" s="69" t="s">
        <v>2</v>
      </c>
      <c r="D81" s="70"/>
      <c r="E81" s="71"/>
      <c r="F81" s="72" t="str">
        <f t="shared" si="1"/>
        <v/>
      </c>
    </row>
    <row r="82" ht="15" customHeight="1" spans="1:6">
      <c r="A82" s="67" t="s">
        <v>157</v>
      </c>
      <c r="B82" s="68" t="s">
        <v>506</v>
      </c>
      <c r="C82" s="69" t="s">
        <v>111</v>
      </c>
      <c r="D82" s="70" t="s">
        <v>507</v>
      </c>
      <c r="E82" s="78"/>
      <c r="F82" s="72">
        <f t="shared" si="1"/>
        <v>0</v>
      </c>
    </row>
    <row r="83" ht="15" customHeight="1" spans="1:6">
      <c r="A83" s="67" t="s">
        <v>434</v>
      </c>
      <c r="B83" s="68" t="s">
        <v>508</v>
      </c>
      <c r="C83" s="69" t="s">
        <v>327</v>
      </c>
      <c r="D83" s="70" t="s">
        <v>509</v>
      </c>
      <c r="E83" s="78"/>
      <c r="F83" s="72">
        <f t="shared" si="1"/>
        <v>0</v>
      </c>
    </row>
    <row r="84" ht="15" customHeight="1" spans="1:6">
      <c r="A84" s="67" t="s">
        <v>170</v>
      </c>
      <c r="B84" s="68" t="s">
        <v>510</v>
      </c>
      <c r="C84" s="69" t="s">
        <v>2</v>
      </c>
      <c r="D84" s="70"/>
      <c r="E84" s="71"/>
      <c r="F84" s="72" t="str">
        <f t="shared" si="1"/>
        <v/>
      </c>
    </row>
    <row r="85" ht="15" customHeight="1" spans="1:6">
      <c r="A85" s="67" t="s">
        <v>172</v>
      </c>
      <c r="B85" s="68" t="s">
        <v>154</v>
      </c>
      <c r="C85" s="69" t="s">
        <v>111</v>
      </c>
      <c r="D85" s="70" t="s">
        <v>511</v>
      </c>
      <c r="E85" s="78"/>
      <c r="F85" s="72">
        <f t="shared" si="1"/>
        <v>0</v>
      </c>
    </row>
    <row r="86" ht="15" customHeight="1" spans="1:6">
      <c r="A86" s="67" t="s">
        <v>201</v>
      </c>
      <c r="B86" s="68" t="s">
        <v>336</v>
      </c>
      <c r="C86" s="69" t="s">
        <v>111</v>
      </c>
      <c r="D86" s="70" t="s">
        <v>512</v>
      </c>
      <c r="E86" s="78"/>
      <c r="F86" s="72">
        <f t="shared" si="1"/>
        <v>0</v>
      </c>
    </row>
    <row r="87" ht="15" customHeight="1" spans="1:6">
      <c r="A87" s="67" t="s">
        <v>440</v>
      </c>
      <c r="B87" s="68" t="s">
        <v>513</v>
      </c>
      <c r="C87" s="69" t="s">
        <v>327</v>
      </c>
      <c r="D87" s="70" t="s">
        <v>514</v>
      </c>
      <c r="E87" s="78"/>
      <c r="F87" s="72">
        <f t="shared" si="1"/>
        <v>0</v>
      </c>
    </row>
    <row r="88" ht="15" customHeight="1" spans="1:6">
      <c r="A88" s="67" t="s">
        <v>515</v>
      </c>
      <c r="B88" s="68" t="s">
        <v>508</v>
      </c>
      <c r="C88" s="69" t="s">
        <v>327</v>
      </c>
      <c r="D88" s="70" t="s">
        <v>516</v>
      </c>
      <c r="E88" s="78"/>
      <c r="F88" s="72">
        <f t="shared" si="1"/>
        <v>0</v>
      </c>
    </row>
    <row r="89" ht="15" customHeight="1" spans="1:6">
      <c r="A89" s="67" t="s">
        <v>121</v>
      </c>
      <c r="B89" s="68" t="s">
        <v>517</v>
      </c>
      <c r="C89" s="69" t="s">
        <v>2</v>
      </c>
      <c r="D89" s="70"/>
      <c r="E89" s="71"/>
      <c r="F89" s="72" t="str">
        <f t="shared" si="1"/>
        <v/>
      </c>
    </row>
    <row r="90" ht="15" customHeight="1" spans="1:6">
      <c r="A90" s="67" t="s">
        <v>518</v>
      </c>
      <c r="B90" s="68" t="s">
        <v>336</v>
      </c>
      <c r="C90" s="69" t="s">
        <v>111</v>
      </c>
      <c r="D90" s="70" t="s">
        <v>519</v>
      </c>
      <c r="E90" s="78"/>
      <c r="F90" s="72">
        <f t="shared" si="1"/>
        <v>0</v>
      </c>
    </row>
    <row r="91" ht="15" customHeight="1" spans="1:6">
      <c r="A91" s="67" t="s">
        <v>520</v>
      </c>
      <c r="B91" s="68" t="s">
        <v>513</v>
      </c>
      <c r="C91" s="69" t="s">
        <v>327</v>
      </c>
      <c r="D91" s="70" t="s">
        <v>521</v>
      </c>
      <c r="E91" s="78"/>
      <c r="F91" s="72">
        <f t="shared" si="1"/>
        <v>0</v>
      </c>
    </row>
    <row r="92" ht="15" customHeight="1" spans="1:6">
      <c r="A92" s="67" t="s">
        <v>522</v>
      </c>
      <c r="B92" s="68" t="s">
        <v>508</v>
      </c>
      <c r="C92" s="69" t="s">
        <v>327</v>
      </c>
      <c r="D92" s="70" t="s">
        <v>523</v>
      </c>
      <c r="E92" s="78"/>
      <c r="F92" s="72">
        <f t="shared" si="1"/>
        <v>0</v>
      </c>
    </row>
    <row r="93" ht="15" customHeight="1" spans="1:6">
      <c r="A93" s="67" t="s">
        <v>125</v>
      </c>
      <c r="B93" s="68" t="s">
        <v>524</v>
      </c>
      <c r="C93" s="69" t="s">
        <v>2</v>
      </c>
      <c r="D93" s="70"/>
      <c r="E93" s="71"/>
      <c r="F93" s="72" t="str">
        <f t="shared" si="1"/>
        <v/>
      </c>
    </row>
    <row r="94" ht="15" customHeight="1" spans="1:6">
      <c r="A94" s="67" t="s">
        <v>525</v>
      </c>
      <c r="B94" s="68" t="s">
        <v>417</v>
      </c>
      <c r="C94" s="69" t="s">
        <v>111</v>
      </c>
      <c r="D94" s="70" t="s">
        <v>526</v>
      </c>
      <c r="E94" s="78"/>
      <c r="F94" s="72">
        <f t="shared" si="1"/>
        <v>0</v>
      </c>
    </row>
    <row r="95" ht="15" customHeight="1" spans="1:6">
      <c r="A95" s="67" t="s">
        <v>527</v>
      </c>
      <c r="B95" s="68" t="s">
        <v>513</v>
      </c>
      <c r="C95" s="69" t="s">
        <v>327</v>
      </c>
      <c r="D95" s="70" t="s">
        <v>528</v>
      </c>
      <c r="E95" s="78"/>
      <c r="F95" s="72">
        <f t="shared" si="1"/>
        <v>0</v>
      </c>
    </row>
    <row r="96" ht="15" customHeight="1" spans="1:6">
      <c r="A96" s="67" t="s">
        <v>529</v>
      </c>
      <c r="B96" s="68" t="s">
        <v>508</v>
      </c>
      <c r="C96" s="69" t="s">
        <v>327</v>
      </c>
      <c r="D96" s="70" t="s">
        <v>530</v>
      </c>
      <c r="E96" s="78"/>
      <c r="F96" s="72">
        <f t="shared" si="1"/>
        <v>0</v>
      </c>
    </row>
    <row r="97" ht="15" customHeight="1" spans="1:6">
      <c r="A97" s="67" t="s">
        <v>138</v>
      </c>
      <c r="B97" s="68" t="s">
        <v>531</v>
      </c>
      <c r="C97" s="69" t="s">
        <v>199</v>
      </c>
      <c r="D97" s="70" t="s">
        <v>532</v>
      </c>
      <c r="E97" s="78"/>
      <c r="F97" s="72">
        <f t="shared" si="1"/>
        <v>0</v>
      </c>
    </row>
    <row r="98" ht="15" customHeight="1" spans="1:6">
      <c r="A98" s="67" t="s">
        <v>143</v>
      </c>
      <c r="B98" s="68" t="s">
        <v>533</v>
      </c>
      <c r="C98" s="69" t="s">
        <v>2</v>
      </c>
      <c r="D98" s="70"/>
      <c r="E98" s="71"/>
      <c r="F98" s="72" t="str">
        <f t="shared" si="1"/>
        <v/>
      </c>
    </row>
    <row r="99" ht="15" customHeight="1" spans="1:6">
      <c r="A99" s="67" t="s">
        <v>145</v>
      </c>
      <c r="B99" s="68" t="s">
        <v>534</v>
      </c>
      <c r="C99" s="69" t="s">
        <v>123</v>
      </c>
      <c r="D99" s="70" t="s">
        <v>535</v>
      </c>
      <c r="E99" s="78"/>
      <c r="F99" s="72">
        <f t="shared" si="1"/>
        <v>0</v>
      </c>
    </row>
    <row r="100" ht="15" customHeight="1" spans="1:6">
      <c r="A100" s="67" t="s">
        <v>536</v>
      </c>
      <c r="B100" s="68" t="s">
        <v>508</v>
      </c>
      <c r="C100" s="69" t="s">
        <v>327</v>
      </c>
      <c r="D100" s="70" t="s">
        <v>537</v>
      </c>
      <c r="E100" s="78"/>
      <c r="F100" s="72">
        <f t="shared" si="1"/>
        <v>0</v>
      </c>
    </row>
    <row r="101" ht="15" customHeight="1" spans="1:6">
      <c r="A101" s="67" t="s">
        <v>212</v>
      </c>
      <c r="B101" s="68" t="s">
        <v>538</v>
      </c>
      <c r="C101" s="69" t="s">
        <v>2</v>
      </c>
      <c r="D101" s="70"/>
      <c r="E101" s="71"/>
      <c r="F101" s="72" t="str">
        <f t="shared" si="1"/>
        <v/>
      </c>
    </row>
    <row r="102" ht="15" customHeight="1" spans="1:6">
      <c r="A102" s="67" t="s">
        <v>539</v>
      </c>
      <c r="B102" s="68" t="s">
        <v>540</v>
      </c>
      <c r="C102" s="69" t="s">
        <v>123</v>
      </c>
      <c r="D102" s="70" t="s">
        <v>541</v>
      </c>
      <c r="E102" s="78"/>
      <c r="F102" s="72">
        <f t="shared" si="1"/>
        <v>0</v>
      </c>
    </row>
    <row r="103" ht="15" customHeight="1" spans="1:6">
      <c r="A103" s="67" t="s">
        <v>542</v>
      </c>
      <c r="B103" s="68" t="s">
        <v>513</v>
      </c>
      <c r="C103" s="69" t="s">
        <v>327</v>
      </c>
      <c r="D103" s="70" t="s">
        <v>543</v>
      </c>
      <c r="E103" s="78"/>
      <c r="F103" s="72">
        <f t="shared" si="1"/>
        <v>0</v>
      </c>
    </row>
    <row r="104" ht="15" customHeight="1" spans="1:6">
      <c r="A104" s="67" t="s">
        <v>544</v>
      </c>
      <c r="B104" s="68" t="s">
        <v>508</v>
      </c>
      <c r="C104" s="69" t="s">
        <v>327</v>
      </c>
      <c r="D104" s="70" t="s">
        <v>545</v>
      </c>
      <c r="E104" s="78"/>
      <c r="F104" s="72">
        <f t="shared" si="1"/>
        <v>0</v>
      </c>
    </row>
    <row r="105" ht="15" customHeight="1" spans="1:6">
      <c r="A105" s="73" t="s">
        <v>546</v>
      </c>
      <c r="B105" s="74"/>
      <c r="C105" s="74"/>
      <c r="D105" s="75">
        <f>SUM(F7:F104)</f>
        <v>0</v>
      </c>
      <c r="E105" s="76" t="s">
        <v>104</v>
      </c>
      <c r="F105" s="77"/>
    </row>
  </sheetData>
  <sheetProtection algorithmName="SHA-512" hashValue="rJRonE5KkZriuY8/+gBLaprcxu7rk7M5FoVJNMOhyjFQGKC4dGAYebRc5i3xSudB8ctaLlHgbbYf1gFvU5AqsA==" saltValue="7UwEWDSXzWA15Ift1UKqaA==" spinCount="100000" sheet="1" selectLockedCells="1" objects="1" scenarios="1"/>
  <mergeCells count="6">
    <mergeCell ref="A2:F2"/>
    <mergeCell ref="A3:B3"/>
    <mergeCell ref="C3:E3"/>
    <mergeCell ref="A5:F5"/>
    <mergeCell ref="A105:C105"/>
    <mergeCell ref="E105:F105"/>
  </mergeCells>
  <printOptions horizontalCentered="1"/>
  <pageMargins left="0.708661417322835" right="0.708661417322835" top="0.748031496062992" bottom="0.748031496062992" header="0.31496062992126" footer="0.31496062992126"/>
  <pageSetup paperSize="9" fitToWidth="595" fitToHeight="832" pageOrder="overThenDown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view="pageBreakPreview" zoomScale="110" zoomScaleNormal="110" zoomScaleSheetLayoutView="110" workbookViewId="0">
      <selection activeCell="E9" sqref="E9"/>
    </sheetView>
  </sheetViews>
  <sheetFormatPr defaultColWidth="9" defaultRowHeight="12.75" outlineLevelCol="5"/>
  <cols>
    <col min="1" max="1" width="9.28571428571429" customWidth="1"/>
    <col min="2" max="2" width="37.7142857142857" customWidth="1"/>
    <col min="3" max="3" width="6.71428571428571" customWidth="1"/>
    <col min="4" max="4" width="11.2857142857143" customWidth="1"/>
    <col min="5" max="5" width="11.2857142857143" style="54" customWidth="1"/>
    <col min="6" max="6" width="12.7142857142857" style="54" customWidth="1"/>
  </cols>
  <sheetData>
    <row r="1" ht="42" customHeight="1" spans="1:6">
      <c r="A1" s="55"/>
      <c r="B1" s="55"/>
      <c r="C1" s="55"/>
      <c r="D1" s="55"/>
      <c r="E1" s="56"/>
      <c r="F1" s="56"/>
    </row>
    <row r="2" ht="27" customHeight="1" spans="1:6">
      <c r="A2" s="5" t="s">
        <v>51</v>
      </c>
      <c r="B2" s="5"/>
      <c r="C2" s="5"/>
      <c r="D2" s="5"/>
      <c r="E2" s="5"/>
      <c r="F2" s="5"/>
    </row>
    <row r="3" ht="15" customHeight="1" spans="1:6">
      <c r="A3" s="57" t="s">
        <v>1</v>
      </c>
      <c r="B3" s="57"/>
      <c r="C3" s="58" t="s">
        <v>2</v>
      </c>
      <c r="D3" s="58"/>
      <c r="E3" s="58"/>
      <c r="F3" s="59" t="s">
        <v>52</v>
      </c>
    </row>
    <row r="4" ht="0.95" customHeight="1" spans="1:6">
      <c r="A4" s="55"/>
      <c r="B4" s="55"/>
      <c r="C4" s="55"/>
      <c r="D4" s="55"/>
      <c r="E4" s="56"/>
      <c r="F4" s="56"/>
    </row>
    <row r="5" ht="21.95" customHeight="1" spans="1:6">
      <c r="A5" s="60" t="s">
        <v>547</v>
      </c>
      <c r="B5" s="61"/>
      <c r="C5" s="61"/>
      <c r="D5" s="61"/>
      <c r="E5" s="61"/>
      <c r="F5" s="62"/>
    </row>
    <row r="6" ht="17.1" customHeight="1" spans="1:6">
      <c r="A6" s="63" t="s">
        <v>54</v>
      </c>
      <c r="B6" s="64" t="s">
        <v>55</v>
      </c>
      <c r="C6" s="64" t="s">
        <v>56</v>
      </c>
      <c r="D6" s="64" t="s">
        <v>57</v>
      </c>
      <c r="E6" s="65" t="s">
        <v>58</v>
      </c>
      <c r="F6" s="66" t="s">
        <v>59</v>
      </c>
    </row>
    <row r="7" ht="15" customHeight="1" spans="1:6">
      <c r="A7" s="67" t="s">
        <v>548</v>
      </c>
      <c r="B7" s="68" t="s">
        <v>549</v>
      </c>
      <c r="C7" s="69" t="s">
        <v>2</v>
      </c>
      <c r="D7" s="70"/>
      <c r="E7" s="71"/>
      <c r="F7" s="72" t="str">
        <f t="shared" ref="F7:F12" si="0">IF(D7&lt;&gt;0,ROUND(D7*ROUND(E7,2),2),"")</f>
        <v/>
      </c>
    </row>
    <row r="8" ht="15" customHeight="1" spans="1:6">
      <c r="A8" s="67" t="s">
        <v>550</v>
      </c>
      <c r="B8" s="68" t="s">
        <v>551</v>
      </c>
      <c r="C8" s="69" t="s">
        <v>2</v>
      </c>
      <c r="D8" s="70"/>
      <c r="E8" s="71"/>
      <c r="F8" s="72" t="str">
        <f t="shared" si="0"/>
        <v/>
      </c>
    </row>
    <row r="9" ht="15" customHeight="1" spans="1:6">
      <c r="A9" s="67" t="s">
        <v>64</v>
      </c>
      <c r="B9" s="68" t="s">
        <v>552</v>
      </c>
      <c r="C9" s="69" t="s">
        <v>123</v>
      </c>
      <c r="D9" s="70" t="s">
        <v>553</v>
      </c>
      <c r="E9" s="78"/>
      <c r="F9" s="72">
        <f t="shared" si="0"/>
        <v>0</v>
      </c>
    </row>
    <row r="10" ht="15" customHeight="1" spans="1:6">
      <c r="A10" s="67" t="s">
        <v>554</v>
      </c>
      <c r="B10" s="68" t="s">
        <v>555</v>
      </c>
      <c r="C10" s="69" t="s">
        <v>2</v>
      </c>
      <c r="D10" s="70"/>
      <c r="E10" s="71"/>
      <c r="F10" s="72" t="str">
        <f t="shared" si="0"/>
        <v/>
      </c>
    </row>
    <row r="11" ht="15" customHeight="1" spans="1:6">
      <c r="A11" s="67" t="s">
        <v>556</v>
      </c>
      <c r="B11" s="68" t="s">
        <v>557</v>
      </c>
      <c r="C11" s="69" t="s">
        <v>2</v>
      </c>
      <c r="D11" s="70"/>
      <c r="E11" s="71"/>
      <c r="F11" s="72" t="str">
        <f t="shared" si="0"/>
        <v/>
      </c>
    </row>
    <row r="12" ht="15" customHeight="1" spans="1:6">
      <c r="A12" s="67" t="s">
        <v>64</v>
      </c>
      <c r="B12" s="68" t="s">
        <v>558</v>
      </c>
      <c r="C12" s="69" t="s">
        <v>123</v>
      </c>
      <c r="D12" s="70" t="s">
        <v>559</v>
      </c>
      <c r="E12" s="78"/>
      <c r="F12" s="72">
        <f t="shared" si="0"/>
        <v>0</v>
      </c>
    </row>
    <row r="13" ht="15" customHeight="1" spans="1:6">
      <c r="A13" s="73" t="s">
        <v>560</v>
      </c>
      <c r="B13" s="74"/>
      <c r="C13" s="74"/>
      <c r="D13" s="75">
        <f>SUM(F7:F12)</f>
        <v>0</v>
      </c>
      <c r="E13" s="76" t="s">
        <v>104</v>
      </c>
      <c r="F13" s="77"/>
    </row>
  </sheetData>
  <sheetProtection algorithmName="SHA-512" hashValue="t+llL905jWFdIBpqodW5ZO+v3NACO8/7F7T2JeaDjexm7mmIlNk/kXkyY0teTNTqfh2VN5xSRew8tkh+9fngAQ==" saltValue="AJnSymHCi0qlVQaOf4aYMQ==" spinCount="100000" sheet="1" selectLockedCells="1" objects="1" scenarios="1"/>
  <mergeCells count="6">
    <mergeCell ref="A2:F2"/>
    <mergeCell ref="A3:B3"/>
    <mergeCell ref="C3:E3"/>
    <mergeCell ref="A5:F5"/>
    <mergeCell ref="A13:C13"/>
    <mergeCell ref="E13:F13"/>
  </mergeCells>
  <printOptions horizontalCentered="1"/>
  <pageMargins left="0.708661417322835" right="0.708661417322835" top="0.748031496062992" bottom="0.748031496062992" header="0.31496062992126" footer="0.31496062992126"/>
  <pageSetup paperSize="9" fitToWidth="595" fitToHeight="832" pageOrder="overThenDown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view="pageBreakPreview" zoomScale="110" zoomScaleNormal="110" zoomScaleSheetLayoutView="110" workbookViewId="0">
      <selection activeCell="E28" sqref="E28"/>
    </sheetView>
  </sheetViews>
  <sheetFormatPr defaultColWidth="9" defaultRowHeight="12.75" outlineLevelCol="5"/>
  <cols>
    <col min="1" max="1" width="9.28571428571429" customWidth="1"/>
    <col min="2" max="2" width="37.7142857142857" customWidth="1"/>
    <col min="3" max="3" width="6.71428571428571" customWidth="1"/>
    <col min="4" max="4" width="11.2857142857143" customWidth="1"/>
    <col min="5" max="5" width="11.2857142857143" style="54" customWidth="1"/>
    <col min="6" max="6" width="12.7142857142857" style="54" customWidth="1"/>
  </cols>
  <sheetData>
    <row r="1" ht="42" customHeight="1" spans="1:6">
      <c r="A1" s="55"/>
      <c r="B1" s="55"/>
      <c r="C1" s="55"/>
      <c r="D1" s="55"/>
      <c r="E1" s="56"/>
      <c r="F1" s="56"/>
    </row>
    <row r="2" ht="27" customHeight="1" spans="1:6">
      <c r="A2" s="5" t="s">
        <v>51</v>
      </c>
      <c r="B2" s="5"/>
      <c r="C2" s="5"/>
      <c r="D2" s="5"/>
      <c r="E2" s="5"/>
      <c r="F2" s="5"/>
    </row>
    <row r="3" ht="15" customHeight="1" spans="1:6">
      <c r="A3" s="57" t="s">
        <v>1</v>
      </c>
      <c r="B3" s="57"/>
      <c r="C3" s="58" t="s">
        <v>2</v>
      </c>
      <c r="D3" s="58"/>
      <c r="E3" s="58"/>
      <c r="F3" s="59" t="s">
        <v>52</v>
      </c>
    </row>
    <row r="4" ht="0.95" customHeight="1" spans="1:6">
      <c r="A4" s="55"/>
      <c r="B4" s="55"/>
      <c r="C4" s="55"/>
      <c r="D4" s="55"/>
      <c r="E4" s="56"/>
      <c r="F4" s="56"/>
    </row>
    <row r="5" ht="21.95" customHeight="1" spans="1:6">
      <c r="A5" s="60" t="s">
        <v>561</v>
      </c>
      <c r="B5" s="61"/>
      <c r="C5" s="61"/>
      <c r="D5" s="61"/>
      <c r="E5" s="61"/>
      <c r="F5" s="62"/>
    </row>
    <row r="6" ht="17.1" customHeight="1" spans="1:6">
      <c r="A6" s="63" t="s">
        <v>54</v>
      </c>
      <c r="B6" s="64" t="s">
        <v>55</v>
      </c>
      <c r="C6" s="64" t="s">
        <v>56</v>
      </c>
      <c r="D6" s="64" t="s">
        <v>57</v>
      </c>
      <c r="E6" s="65" t="s">
        <v>58</v>
      </c>
      <c r="F6" s="66" t="s">
        <v>59</v>
      </c>
    </row>
    <row r="7" ht="15" customHeight="1" spans="1:6">
      <c r="A7" s="67" t="s">
        <v>562</v>
      </c>
      <c r="B7" s="68" t="s">
        <v>563</v>
      </c>
      <c r="C7" s="69" t="s">
        <v>2</v>
      </c>
      <c r="D7" s="70"/>
      <c r="E7" s="71"/>
      <c r="F7" s="72" t="str">
        <f t="shared" ref="F7:F32" si="0">IF(D7&lt;&gt;0,ROUND(D7*ROUND(E7,2),2),"")</f>
        <v/>
      </c>
    </row>
    <row r="8" ht="15" customHeight="1" spans="1:6">
      <c r="A8" s="67" t="s">
        <v>564</v>
      </c>
      <c r="B8" s="68" t="s">
        <v>565</v>
      </c>
      <c r="C8" s="69" t="s">
        <v>2</v>
      </c>
      <c r="D8" s="70"/>
      <c r="E8" s="71"/>
      <c r="F8" s="72" t="str">
        <f t="shared" si="0"/>
        <v/>
      </c>
    </row>
    <row r="9" ht="15" customHeight="1" spans="1:6">
      <c r="A9" s="67" t="s">
        <v>64</v>
      </c>
      <c r="B9" s="68" t="s">
        <v>566</v>
      </c>
      <c r="C9" s="69" t="s">
        <v>2</v>
      </c>
      <c r="D9" s="70"/>
      <c r="E9" s="71"/>
      <c r="F9" s="72" t="str">
        <f t="shared" si="0"/>
        <v/>
      </c>
    </row>
    <row r="10" ht="15" customHeight="1" spans="1:6">
      <c r="A10" s="67" t="s">
        <v>266</v>
      </c>
      <c r="B10" s="68" t="s">
        <v>567</v>
      </c>
      <c r="C10" s="69" t="s">
        <v>123</v>
      </c>
      <c r="D10" s="70" t="s">
        <v>568</v>
      </c>
      <c r="E10" s="78"/>
      <c r="F10" s="72">
        <f t="shared" si="0"/>
        <v>0</v>
      </c>
    </row>
    <row r="11" ht="15" customHeight="1" spans="1:6">
      <c r="A11" s="67" t="s">
        <v>271</v>
      </c>
      <c r="B11" s="68" t="s">
        <v>569</v>
      </c>
      <c r="C11" s="69" t="s">
        <v>123</v>
      </c>
      <c r="D11" s="70" t="s">
        <v>570</v>
      </c>
      <c r="E11" s="78"/>
      <c r="F11" s="72">
        <f t="shared" si="0"/>
        <v>0</v>
      </c>
    </row>
    <row r="12" ht="15" customHeight="1" spans="1:6">
      <c r="A12" s="67" t="s">
        <v>407</v>
      </c>
      <c r="B12" s="68" t="s">
        <v>571</v>
      </c>
      <c r="C12" s="69" t="s">
        <v>123</v>
      </c>
      <c r="D12" s="70" t="s">
        <v>572</v>
      </c>
      <c r="E12" s="78"/>
      <c r="F12" s="72">
        <f t="shared" si="0"/>
        <v>0</v>
      </c>
    </row>
    <row r="13" ht="15" customHeight="1" spans="1:6">
      <c r="A13" s="67" t="s">
        <v>68</v>
      </c>
      <c r="B13" s="68" t="s">
        <v>573</v>
      </c>
      <c r="C13" s="69" t="s">
        <v>2</v>
      </c>
      <c r="D13" s="70"/>
      <c r="E13" s="71"/>
      <c r="F13" s="72" t="str">
        <f t="shared" si="0"/>
        <v/>
      </c>
    </row>
    <row r="14" ht="15" customHeight="1" spans="1:6">
      <c r="A14" s="67" t="s">
        <v>168</v>
      </c>
      <c r="B14" s="68" t="s">
        <v>574</v>
      </c>
      <c r="C14" s="69" t="s">
        <v>123</v>
      </c>
      <c r="D14" s="70" t="s">
        <v>570</v>
      </c>
      <c r="E14" s="78"/>
      <c r="F14" s="72">
        <f t="shared" si="0"/>
        <v>0</v>
      </c>
    </row>
    <row r="15" ht="15" customHeight="1" spans="1:6">
      <c r="A15" s="67" t="s">
        <v>575</v>
      </c>
      <c r="B15" s="68" t="s">
        <v>571</v>
      </c>
      <c r="C15" s="69" t="s">
        <v>123</v>
      </c>
      <c r="D15" s="70" t="s">
        <v>576</v>
      </c>
      <c r="E15" s="78"/>
      <c r="F15" s="72">
        <f t="shared" si="0"/>
        <v>0</v>
      </c>
    </row>
    <row r="16" ht="15" customHeight="1" spans="1:6">
      <c r="A16" s="67" t="s">
        <v>118</v>
      </c>
      <c r="B16" s="68" t="s">
        <v>577</v>
      </c>
      <c r="C16" s="69" t="s">
        <v>2</v>
      </c>
      <c r="D16" s="70"/>
      <c r="E16" s="71"/>
      <c r="F16" s="72" t="str">
        <f t="shared" si="0"/>
        <v/>
      </c>
    </row>
    <row r="17" ht="15" customHeight="1" spans="1:6">
      <c r="A17" s="67" t="s">
        <v>153</v>
      </c>
      <c r="B17" s="68" t="s">
        <v>578</v>
      </c>
      <c r="C17" s="69" t="s">
        <v>485</v>
      </c>
      <c r="D17" s="70" t="s">
        <v>579</v>
      </c>
      <c r="E17" s="78"/>
      <c r="F17" s="72">
        <f t="shared" si="0"/>
        <v>0</v>
      </c>
    </row>
    <row r="18" ht="15" customHeight="1" spans="1:6">
      <c r="A18" s="67" t="s">
        <v>580</v>
      </c>
      <c r="B18" s="68" t="s">
        <v>581</v>
      </c>
      <c r="C18" s="69" t="s">
        <v>123</v>
      </c>
      <c r="D18" s="70" t="s">
        <v>582</v>
      </c>
      <c r="E18" s="78"/>
      <c r="F18" s="72">
        <f t="shared" si="0"/>
        <v>0</v>
      </c>
    </row>
    <row r="19" ht="15" customHeight="1" spans="1:6">
      <c r="A19" s="67" t="s">
        <v>583</v>
      </c>
      <c r="B19" s="68" t="s">
        <v>584</v>
      </c>
      <c r="C19" s="69" t="s">
        <v>2</v>
      </c>
      <c r="D19" s="70"/>
      <c r="E19" s="71"/>
      <c r="F19" s="72" t="str">
        <f t="shared" si="0"/>
        <v/>
      </c>
    </row>
    <row r="20" ht="15" customHeight="1" spans="1:6">
      <c r="A20" s="67" t="s">
        <v>585</v>
      </c>
      <c r="B20" s="68" t="s">
        <v>586</v>
      </c>
      <c r="C20" s="69" t="s">
        <v>2</v>
      </c>
      <c r="D20" s="70"/>
      <c r="E20" s="71"/>
      <c r="F20" s="72" t="str">
        <f t="shared" si="0"/>
        <v/>
      </c>
    </row>
    <row r="21" ht="15" customHeight="1" spans="1:6">
      <c r="A21" s="67" t="s">
        <v>64</v>
      </c>
      <c r="B21" s="68" t="s">
        <v>587</v>
      </c>
      <c r="C21" s="69" t="s">
        <v>123</v>
      </c>
      <c r="D21" s="70" t="s">
        <v>588</v>
      </c>
      <c r="E21" s="78"/>
      <c r="F21" s="72">
        <f t="shared" si="0"/>
        <v>0</v>
      </c>
    </row>
    <row r="22" ht="15" customHeight="1" spans="1:6">
      <c r="A22" s="67" t="s">
        <v>589</v>
      </c>
      <c r="B22" s="68" t="s">
        <v>590</v>
      </c>
      <c r="C22" s="69" t="s">
        <v>123</v>
      </c>
      <c r="D22" s="70" t="s">
        <v>591</v>
      </c>
      <c r="E22" s="78"/>
      <c r="F22" s="72">
        <f t="shared" si="0"/>
        <v>0</v>
      </c>
    </row>
    <row r="23" ht="15" customHeight="1" spans="1:6">
      <c r="A23" s="67" t="s">
        <v>592</v>
      </c>
      <c r="B23" s="68" t="s">
        <v>593</v>
      </c>
      <c r="C23" s="69" t="s">
        <v>2</v>
      </c>
      <c r="D23" s="70"/>
      <c r="E23" s="71"/>
      <c r="F23" s="72" t="str">
        <f t="shared" si="0"/>
        <v/>
      </c>
    </row>
    <row r="24" ht="15" customHeight="1" spans="1:6">
      <c r="A24" s="67" t="s">
        <v>594</v>
      </c>
      <c r="B24" s="68" t="s">
        <v>595</v>
      </c>
      <c r="C24" s="69" t="s">
        <v>2</v>
      </c>
      <c r="D24" s="70"/>
      <c r="E24" s="71"/>
      <c r="F24" s="72" t="str">
        <f t="shared" si="0"/>
        <v/>
      </c>
    </row>
    <row r="25" ht="15" customHeight="1" spans="1:6">
      <c r="A25" s="67" t="s">
        <v>64</v>
      </c>
      <c r="B25" s="68" t="s">
        <v>596</v>
      </c>
      <c r="C25" s="69" t="s">
        <v>199</v>
      </c>
      <c r="D25" s="70" t="s">
        <v>579</v>
      </c>
      <c r="E25" s="78"/>
      <c r="F25" s="72">
        <f t="shared" si="0"/>
        <v>0</v>
      </c>
    </row>
    <row r="26" ht="15" customHeight="1" spans="1:6">
      <c r="A26" s="67" t="s">
        <v>597</v>
      </c>
      <c r="B26" s="68" t="s">
        <v>598</v>
      </c>
      <c r="C26" s="69" t="s">
        <v>2</v>
      </c>
      <c r="D26" s="70"/>
      <c r="E26" s="71"/>
      <c r="F26" s="72" t="str">
        <f t="shared" si="0"/>
        <v/>
      </c>
    </row>
    <row r="27" ht="15" customHeight="1" spans="1:6">
      <c r="A27" s="67" t="s">
        <v>599</v>
      </c>
      <c r="B27" s="68" t="s">
        <v>600</v>
      </c>
      <c r="C27" s="69" t="s">
        <v>2</v>
      </c>
      <c r="D27" s="70"/>
      <c r="E27" s="71"/>
      <c r="F27" s="72" t="str">
        <f t="shared" si="0"/>
        <v/>
      </c>
    </row>
    <row r="28" ht="15" customHeight="1" spans="1:6">
      <c r="A28" s="67" t="s">
        <v>64</v>
      </c>
      <c r="B28" s="68" t="s">
        <v>601</v>
      </c>
      <c r="C28" s="69" t="s">
        <v>180</v>
      </c>
      <c r="D28" s="70" t="s">
        <v>602</v>
      </c>
      <c r="E28" s="78"/>
      <c r="F28" s="72">
        <f t="shared" si="0"/>
        <v>0</v>
      </c>
    </row>
    <row r="29" ht="15" customHeight="1" spans="1:6">
      <c r="A29" s="67" t="s">
        <v>603</v>
      </c>
      <c r="B29" s="68" t="s">
        <v>604</v>
      </c>
      <c r="C29" s="69" t="s">
        <v>199</v>
      </c>
      <c r="D29" s="70" t="s">
        <v>346</v>
      </c>
      <c r="E29" s="78"/>
      <c r="F29" s="72">
        <f t="shared" si="0"/>
        <v>0</v>
      </c>
    </row>
    <row r="30" ht="15" customHeight="1" spans="1:6">
      <c r="A30" s="67" t="s">
        <v>605</v>
      </c>
      <c r="B30" s="68" t="s">
        <v>606</v>
      </c>
      <c r="C30" s="69" t="s">
        <v>180</v>
      </c>
      <c r="D30" s="70" t="s">
        <v>607</v>
      </c>
      <c r="E30" s="78"/>
      <c r="F30" s="72">
        <f t="shared" si="0"/>
        <v>0</v>
      </c>
    </row>
    <row r="31" ht="15" customHeight="1" spans="1:6">
      <c r="A31" s="67" t="s">
        <v>608</v>
      </c>
      <c r="B31" s="68" t="s">
        <v>609</v>
      </c>
      <c r="C31" s="69" t="s">
        <v>2</v>
      </c>
      <c r="D31" s="70"/>
      <c r="E31" s="71"/>
      <c r="F31" s="72" t="str">
        <f t="shared" si="0"/>
        <v/>
      </c>
    </row>
    <row r="32" ht="15" customHeight="1" spans="1:6">
      <c r="A32" s="67" t="s">
        <v>610</v>
      </c>
      <c r="B32" s="68" t="s">
        <v>611</v>
      </c>
      <c r="C32" s="69" t="s">
        <v>199</v>
      </c>
      <c r="D32" s="70" t="s">
        <v>612</v>
      </c>
      <c r="E32" s="78"/>
      <c r="F32" s="72">
        <f t="shared" si="0"/>
        <v>0</v>
      </c>
    </row>
    <row r="33" ht="15" customHeight="1" spans="1:6">
      <c r="A33" s="73" t="s">
        <v>613</v>
      </c>
      <c r="B33" s="74"/>
      <c r="C33" s="74"/>
      <c r="D33" s="75">
        <f>SUM(F7:F32)</f>
        <v>0</v>
      </c>
      <c r="E33" s="76" t="s">
        <v>104</v>
      </c>
      <c r="F33" s="77"/>
    </row>
  </sheetData>
  <sheetProtection algorithmName="SHA-512" hashValue="CfDbV/4Sg0qw2okryHoAQ3tbJpVe9sN5omHlbg0fcoq5ULq0VEs5JWwwlfUQujSXhzqwOSIvNBg/bmdck0CcbA==" saltValue="+gfvmcRMCNjoUzvhhQ97IQ==" spinCount="100000" sheet="1" selectLockedCells="1" objects="1" scenarios="1"/>
  <mergeCells count="6">
    <mergeCell ref="A2:F2"/>
    <mergeCell ref="A3:B3"/>
    <mergeCell ref="C3:E3"/>
    <mergeCell ref="A5:F5"/>
    <mergeCell ref="A33:C33"/>
    <mergeCell ref="E33:F33"/>
  </mergeCells>
  <printOptions horizontalCentered="1"/>
  <pageMargins left="0.708661417322835" right="0.708661417322835" top="0.748031496062992" bottom="0.748031496062992" header="0.31496062992126" footer="0.31496062992126"/>
  <pageSetup paperSize="9" fitToWidth="595" fitToHeight="832" pageOrder="overThenDown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投标报价汇总表</vt:lpstr>
      <vt:lpstr>100章</vt:lpstr>
      <vt:lpstr>200章</vt:lpstr>
      <vt:lpstr>200章（保通）</vt:lpstr>
      <vt:lpstr>300章</vt:lpstr>
      <vt:lpstr>300章（保通）</vt:lpstr>
      <vt:lpstr>400章</vt:lpstr>
      <vt:lpstr>400章（保通）</vt:lpstr>
      <vt:lpstr>600章</vt:lpstr>
      <vt:lpstr>600章（保通）</vt:lpstr>
      <vt:lpstr>700章</vt:lpstr>
      <vt:lpstr>700章（保通）</vt:lpstr>
      <vt:lpstr>1500章</vt:lpstr>
      <vt:lpstr>1500-1排水工程</vt:lpstr>
      <vt:lpstr>1500-2照明工程</vt:lpstr>
      <vt:lpstr>1500-3通信工程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 ZIJIE</dc:creator>
  <cp:lastModifiedBy>〆′言 、y</cp:lastModifiedBy>
  <dcterms:created xsi:type="dcterms:W3CDTF">2019-03-15T01:23:00Z</dcterms:created>
  <cp:lastPrinted>2019-03-15T03:18:00Z</cp:lastPrinted>
  <dcterms:modified xsi:type="dcterms:W3CDTF">2019-03-21T03:17:39Z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