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<sst xmlns="http://schemas.openxmlformats.org/spreadsheetml/2006/main" count="340" uniqueCount="156">
  <si>
    <t>投标报价汇总表</t>
  </si>
  <si>
    <t>合同段：国道234（原省道232）荥阳境国道310以北段改建工程绿化工程</t>
  </si>
  <si>
    <t>标表1</t>
  </si>
  <si>
    <t>序号</t>
  </si>
  <si>
    <t>章次</t>
  </si>
  <si>
    <t>科目名称</t>
  </si>
  <si>
    <t>金额（元）</t>
  </si>
  <si>
    <t>100</t>
  </si>
  <si>
    <t xml:space="preserve">    总    则</t>
  </si>
  <si>
    <t>700</t>
  </si>
  <si>
    <t xml:space="preserve">    绿化及环境保护</t>
  </si>
  <si>
    <t>第100章至第700章合计</t>
  </si>
  <si>
    <t>已包含在清单合计中的材料、工程设备、专业工程暂估价合计</t>
  </si>
  <si>
    <t>清单合计减去材料、工程设备、专业工程暂估价合计</t>
  </si>
  <si>
    <t>创优基金（200章-700章）*1.5%</t>
  </si>
  <si>
    <t>不可预见费 10%</t>
  </si>
  <si>
    <t>评标价</t>
  </si>
  <si>
    <t>投标报价</t>
  </si>
  <si>
    <t/>
  </si>
  <si>
    <t>清单   第 1 页</t>
  </si>
  <si>
    <t>共 1 页</t>
  </si>
  <si>
    <t>工程量清单表</t>
  </si>
  <si>
    <t>标表2</t>
  </si>
  <si>
    <t>第100章    总    则</t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</si>
  <si>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</si>
  <si>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</si>
  <si>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</si>
  <si>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</si>
  <si>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</si>
  <si>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</si>
  <si>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</si>
  <si>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</si>
  <si>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</si>
  <si>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</si>
  <si>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</si>
  <si>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</si>
  <si>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</si>
  <si>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102-1</t>
  </si>
  <si>
    <t>竣工文件</t>
  </si>
  <si>
    <t>102-3</t>
  </si>
  <si>
    <t>安全生产费</t>
  </si>
  <si>
    <t>104-1</t>
  </si>
  <si>
    <t>承包人驻地建设</t>
  </si>
  <si>
    <t xml:space="preserve">         第100章  合计 人民币</t>
  </si>
  <si>
    <t>元</t>
  </si>
  <si>
    <t>共 4 页</t>
  </si>
  <si>
    <t>第700章    绿化及环境保护</t>
  </si>
  <si>
    <t>702-1</t>
  </si>
  <si>
    <t>开挖并铺设表土</t>
  </si>
  <si>
    <t>中央分隔带 回填土</t>
  </si>
  <si>
    <t>m3</t>
  </si>
  <si>
    <t>-c</t>
  </si>
  <si>
    <t>分离式立交区 回填土</t>
  </si>
  <si>
    <t>-d</t>
  </si>
  <si>
    <t>导流岛 回填土</t>
  </si>
  <si>
    <t>-e</t>
  </si>
  <si>
    <t>路侧（廊带）回填土</t>
  </si>
  <si>
    <t>703-1</t>
  </si>
  <si>
    <t>撒播草种</t>
  </si>
  <si>
    <t>养护工区</t>
  </si>
  <si>
    <t>-c-1</t>
  </si>
  <si>
    <t>撒播草种（黑麦草，35克/m2）</t>
  </si>
  <si>
    <t>m2</t>
  </si>
  <si>
    <t>停车区</t>
  </si>
  <si>
    <t>-d-1</t>
  </si>
  <si>
    <t>703-2</t>
  </si>
  <si>
    <t>铺植草皮</t>
  </si>
  <si>
    <t xml:space="preserve">中分带 </t>
  </si>
  <si>
    <t xml:space="preserve">鸢尾（高度0.3m，64丛/m2） </t>
  </si>
  <si>
    <t>-c-2</t>
  </si>
  <si>
    <t>葱兰（高度0.3m，64丛/m2）</t>
  </si>
  <si>
    <t>-c-3</t>
  </si>
  <si>
    <t>细叶麦冬（高度0.2m，64丛/m2，3-5分枝一丛）</t>
  </si>
  <si>
    <t>-c-4</t>
  </si>
  <si>
    <t>红花酢浆草（高度0.15m，49墩/m2，8-10分枝/墩）</t>
  </si>
  <si>
    <t>分离式立交</t>
  </si>
  <si>
    <t>鸢尾（高度0.3m，64丛/m2）</t>
  </si>
  <si>
    <t>-d-2</t>
  </si>
  <si>
    <t>桃叶珊瑚（高度0.5m以上，蓬径0.7m，16株/m2）</t>
  </si>
  <si>
    <t>-d-3</t>
  </si>
  <si>
    <t>玉簪（高度0.3m，蓬径0.3m，16株/m2）</t>
  </si>
  <si>
    <t>-d-4</t>
  </si>
  <si>
    <t>导流岛</t>
  </si>
  <si>
    <t>-e-1</t>
  </si>
  <si>
    <t>-f</t>
  </si>
  <si>
    <t>-f-1</t>
  </si>
  <si>
    <t>麦冬（64丛/m2，3-5芽一丛）</t>
  </si>
  <si>
    <t>-f-2</t>
  </si>
  <si>
    <t>鸢尾（高度≥0.15m，36株/m2，密植）</t>
  </si>
  <si>
    <t>-g</t>
  </si>
  <si>
    <t>-g-1</t>
  </si>
  <si>
    <t>鸢尾（高度0.15m以上，36株/m2，密植满铺、密不见土）</t>
  </si>
  <si>
    <t>704-1</t>
  </si>
  <si>
    <t>人工种植乔木</t>
  </si>
  <si>
    <t>中分带</t>
  </si>
  <si>
    <t>-b-1</t>
  </si>
  <si>
    <t>美人梅（高度1.6m以上，蓬径1m以上，地径4cm，干高0.8m，玫红色花，分枝点1.2m，3-5分枝）</t>
  </si>
  <si>
    <t>株</t>
  </si>
  <si>
    <t>-b-2</t>
  </si>
  <si>
    <t>紫薇（高度1.6m以上，蓬径1m以上，地径4cm，干高0.8m，玫红色花，分枝点1.2m，3-5分枝）</t>
  </si>
  <si>
    <t xml:space="preserve">分离式立交  </t>
  </si>
  <si>
    <t>木槿（高度1.6m以上，蓬径1m以上，地径4cm，干高0.8m，玫红色花，分枝点1.2m，3-5分枝）</t>
  </si>
  <si>
    <t>大叶女贞(胸径10-12cm,高3-3.5m，树形优美，全冠无偏冠)</t>
  </si>
  <si>
    <t>五角枫(胸径8-10cm,高4-4.5m，冠幅2-2.5m，树形优美，树干通直)</t>
  </si>
  <si>
    <t>枇杷(地径8-10cm,高度2.5-3m，冠幅2-2.5m，全冠，树形饱满)</t>
  </si>
  <si>
    <t>银杏(胸径10-12cm,高度6-6.5m，冠幅2-2.5m，树形优美，全冠无偏冠)</t>
  </si>
  <si>
    <t>-d-5</t>
  </si>
  <si>
    <t>黄山栾(胸径10-12cm,高度3.5-4m，冠幅2-2.5m，树形优美，全冠无偏冠)</t>
  </si>
  <si>
    <t>清单   第 2 页</t>
  </si>
  <si>
    <t>-d-6</t>
  </si>
  <si>
    <t>日本晚樱(地径10-12cm，高度2-2.5m，冠幅2-2.5m，树形优美，分枝多)</t>
  </si>
  <si>
    <t>-d-7</t>
  </si>
  <si>
    <t>法桐(胸径10-12cm，冠幅2-2.5m，树形优美，全冠无偏冠)</t>
  </si>
  <si>
    <t>-d-8</t>
  </si>
  <si>
    <t>石楠（胸径5-6cm，冠幅2-2.5m，独杆，全冠无偏冠）</t>
  </si>
  <si>
    <t>-d-9</t>
  </si>
  <si>
    <t>紫叶李（地径5-6cm，高度2-2.5m，冠幅2-2.5m，树形优美，分枝多）</t>
  </si>
  <si>
    <t>蜀桧(胸径15cm,冠幅0.8-1.6m，高度3.5m，分枝点2.5m以上，全冠移植，株形优美)</t>
  </si>
  <si>
    <t>-e-2</t>
  </si>
  <si>
    <t>广玉兰(胸径12cm,冠幅4.5m，高度3-4m，分枝点1.5m以上，全冠移植，株型饱满)</t>
  </si>
  <si>
    <t>-e-3</t>
  </si>
  <si>
    <t>龙柏球(冠幅1m以上，高度1.5m以上，密植，球形饱满，不脱脚)</t>
  </si>
  <si>
    <t>路侧</t>
  </si>
  <si>
    <t>黄山栾（胸径8cm,2.8m定干，保留一级分支，3分枝以上）</t>
  </si>
  <si>
    <t>704-2</t>
  </si>
  <si>
    <t>人工种植灌木</t>
  </si>
  <si>
    <t>-a-1</t>
  </si>
  <si>
    <t xml:space="preserve">大叶黄杨球(高度1.6m-以上，修剪后球径1.3m)   </t>
  </si>
  <si>
    <t>-a-2</t>
  </si>
  <si>
    <t>蜀桧(高度1.6m-以上，修剪后高度1.5m)</t>
  </si>
  <si>
    <t xml:space="preserve">分离式立交 </t>
  </si>
  <si>
    <t>红叶石楠球(高度1.3m-以上，修剪后球径1.2m)</t>
  </si>
  <si>
    <t>海桐球（高度1.3m-以上，修剪后球径1.2m）</t>
  </si>
  <si>
    <t>-b-3</t>
  </si>
  <si>
    <t>珍珠梅（高度1.2m-以上、蓬径1.2m-以上，分支点1.2m，3-5分枝）</t>
  </si>
  <si>
    <t>丛生桂花（地径7-8cm，高度1.5-2.0m，冠幅2.0-2.5m，丛生，树形饱满分枝多）</t>
  </si>
  <si>
    <t>704-4</t>
  </si>
  <si>
    <t>人工种植色块、露地花卉</t>
  </si>
  <si>
    <t xml:space="preserve">龙柏苗（蓬径0.3m，25株/m2，3-5分枝/株，修剪后高度45cm）  </t>
  </si>
  <si>
    <t>红叶石楠（蓬径0.3m，25株/m2，3-5分枝/株，修剪后高度60cm）</t>
  </si>
  <si>
    <t>金森女贞（蓬径0.3m，25株/m2，3-5分枝/株，修剪后高度45cm）</t>
  </si>
  <si>
    <t>-b-4</t>
  </si>
  <si>
    <t>大叶黄杨（蓬径0.3m，25株/m2，3-5分枝/株，修剪后高度60cm）</t>
  </si>
  <si>
    <t>小叶黄杨（蓬径0.3m，25株/m2，3-5分枝/株，修剪后高度35cm）</t>
  </si>
  <si>
    <t>小叶黄杨（蓬径0.3m，36株/m2，3-5分枝/株，修剪后高度35cm）</t>
  </si>
  <si>
    <t xml:space="preserve">养护工区  </t>
  </si>
  <si>
    <t>金叶女贞（49株/m2，高度≥40cm）</t>
  </si>
  <si>
    <t>小叶女贞（49株/m2，高度≥40cm）</t>
  </si>
  <si>
    <t xml:space="preserve">停车区  </t>
  </si>
  <si>
    <t>红叶石楠（49株/m2，高度20-25cm，分枝点5-6cm，独杆满铺，密不见土）</t>
  </si>
  <si>
    <t>清单   第 3 页</t>
  </si>
  <si>
    <t>丰花月季（36株/m2，高度50-60cm，分枝点40cm以上，满铺，密不见土）</t>
  </si>
  <si>
    <t>-f-3</t>
  </si>
  <si>
    <t>大叶黄杨（36株/m2，高度80-100cm，满铺，密不见土）</t>
  </si>
  <si>
    <t xml:space="preserve">               第700章  合计 人民币</t>
  </si>
  <si>
    <t>清单   第 4 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</si>
</sst>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0.00"/>
    <numFmt numFmtId="181" formatCode="0.00_ 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horizontal="right" vertical="center" wrapText="1"/>
      <protection/>
    </xf>
    <xf numFmtId="180" fontId="4" fillId="33" borderId="11" xfId="0" applyNumberFormat="1" applyFont="1" applyFill="1" applyBorder="1" applyAlignment="1" applyProtection="1">
      <alignment horizontal="right" vertical="center" wrapText="1"/>
      <protection/>
    </xf>
    <xf numFmtId="180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80" fontId="9" fillId="33" borderId="11" xfId="0" applyNumberFormat="1" applyFont="1" applyFill="1" applyBorder="1" applyAlignment="1" applyProtection="1">
      <alignment horizontal="right" vertical="center" wrapText="1"/>
      <protection/>
    </xf>
    <xf numFmtId="180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0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right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G11" sqref="G11"/>
    </sheetView>
  </sheetViews>
  <sheetFormatPr defaultColWidth="9.140625" defaultRowHeight="12.75"/>
  <cols>
    <col min="1" max="1" width="8.00390625" style="2" customWidth="1"/>
    <col min="2" max="2" width="6.7109375" style="2" customWidth="1"/>
    <col min="3" max="3" width="8.421875" style="2" customWidth="1"/>
    <col min="4" max="4" width="29.00390625" style="2" customWidth="1"/>
    <col min="5" max="5" width="21.57421875" style="2" customWidth="1"/>
    <col min="6" max="6" width="11.7109375" style="2" customWidth="1"/>
    <col min="7" max="244" width="9.140625" style="2" customWidth="1"/>
    <col min="245" max="16384" width="9.140625" style="44" customWidth="1"/>
  </cols>
  <sheetData>
    <row r="1" spans="1:6" s="2" customFormat="1" ht="24.75" customHeight="1">
      <c r="A1" s="6"/>
      <c r="B1" s="6"/>
      <c r="C1" s="6"/>
      <c r="D1" s="6"/>
      <c r="E1" s="6"/>
      <c r="F1" s="6"/>
    </row>
    <row r="2" spans="1:6" s="2" customFormat="1" ht="27.75" customHeight="1">
      <c r="A2" s="6"/>
      <c r="B2" s="8" t="s">
        <v>0</v>
      </c>
      <c r="C2" s="8"/>
      <c r="D2" s="8"/>
      <c r="E2" s="8"/>
      <c r="F2" s="8"/>
    </row>
    <row r="3" spans="1:6" s="2" customFormat="1" ht="15" customHeight="1">
      <c r="A3" s="6"/>
      <c r="B3" s="45" t="s">
        <v>1</v>
      </c>
      <c r="C3" s="45"/>
      <c r="D3" s="45"/>
      <c r="E3" s="45"/>
      <c r="F3" s="46" t="s">
        <v>2</v>
      </c>
    </row>
    <row r="4" spans="1:6" s="2" customFormat="1" ht="24.75" customHeight="1">
      <c r="A4" s="6"/>
      <c r="B4" s="47" t="s">
        <v>3</v>
      </c>
      <c r="C4" s="48" t="s">
        <v>4</v>
      </c>
      <c r="D4" s="48" t="s">
        <v>5</v>
      </c>
      <c r="E4" s="48"/>
      <c r="F4" s="49" t="s">
        <v>6</v>
      </c>
    </row>
    <row r="5" spans="1:6" s="2" customFormat="1" ht="21" customHeight="1">
      <c r="A5" s="6"/>
      <c r="B5" s="50">
        <v>1</v>
      </c>
      <c r="C5" s="22" t="s">
        <v>7</v>
      </c>
      <c r="D5" s="22" t="s">
        <v>8</v>
      </c>
      <c r="E5" s="22"/>
      <c r="F5" s="28">
        <f>'【标表2】工程量清单表'!E13</f>
        <v>0</v>
      </c>
    </row>
    <row r="6" spans="1:6" s="2" customFormat="1" ht="21" customHeight="1">
      <c r="A6" s="6"/>
      <c r="B6" s="50">
        <v>2</v>
      </c>
      <c r="C6" s="22" t="s">
        <v>9</v>
      </c>
      <c r="D6" s="22" t="s">
        <v>10</v>
      </c>
      <c r="E6" s="22"/>
      <c r="F6" s="28">
        <f>'【标表2】工程量清单表'!E114</f>
        <v>0</v>
      </c>
    </row>
    <row r="7" spans="1:6" s="2" customFormat="1" ht="21" customHeight="1">
      <c r="A7" s="6"/>
      <c r="B7" s="50">
        <v>3</v>
      </c>
      <c r="C7" s="22" t="s">
        <v>11</v>
      </c>
      <c r="D7" s="22"/>
      <c r="E7" s="22"/>
      <c r="F7" s="28">
        <f>F5+F6</f>
        <v>0</v>
      </c>
    </row>
    <row r="8" spans="1:6" s="2" customFormat="1" ht="21" customHeight="1">
      <c r="A8" s="6"/>
      <c r="B8" s="50">
        <v>4</v>
      </c>
      <c r="C8" s="22" t="s">
        <v>12</v>
      </c>
      <c r="D8" s="22"/>
      <c r="E8" s="22"/>
      <c r="F8" s="28">
        <v>0</v>
      </c>
    </row>
    <row r="9" spans="1:6" s="2" customFormat="1" ht="21" customHeight="1">
      <c r="A9" s="6"/>
      <c r="B9" s="50">
        <v>5</v>
      </c>
      <c r="C9" s="22" t="s">
        <v>13</v>
      </c>
      <c r="D9" s="22"/>
      <c r="E9" s="22"/>
      <c r="F9" s="28">
        <f>F7-F8</f>
        <v>0</v>
      </c>
    </row>
    <row r="10" spans="1:6" s="2" customFormat="1" ht="21" customHeight="1">
      <c r="A10" s="6"/>
      <c r="B10" s="50">
        <v>6</v>
      </c>
      <c r="C10" s="22" t="s">
        <v>14</v>
      </c>
      <c r="D10" s="22"/>
      <c r="E10" s="22"/>
      <c r="F10" s="28">
        <f>ROUND(F6*0.015,2)</f>
        <v>0</v>
      </c>
    </row>
    <row r="11" spans="1:6" s="2" customFormat="1" ht="21" customHeight="1">
      <c r="A11" s="6"/>
      <c r="B11" s="50">
        <v>7</v>
      </c>
      <c r="C11" s="22" t="s">
        <v>15</v>
      </c>
      <c r="D11" s="22"/>
      <c r="E11" s="22"/>
      <c r="F11" s="28">
        <f>ROUND(F9*0.1,2)</f>
        <v>0</v>
      </c>
    </row>
    <row r="12" spans="1:6" s="2" customFormat="1" ht="21" customHeight="1">
      <c r="A12" s="6"/>
      <c r="B12" s="50">
        <v>8</v>
      </c>
      <c r="C12" s="22" t="s">
        <v>16</v>
      </c>
      <c r="D12" s="22"/>
      <c r="E12" s="22"/>
      <c r="F12" s="28">
        <f>F9</f>
        <v>0</v>
      </c>
    </row>
    <row r="13" spans="1:6" s="2" customFormat="1" ht="21" customHeight="1">
      <c r="A13" s="6"/>
      <c r="B13" s="50">
        <v>9</v>
      </c>
      <c r="C13" s="22" t="s">
        <v>17</v>
      </c>
      <c r="D13" s="22"/>
      <c r="E13" s="22"/>
      <c r="F13" s="28">
        <f>F10+F11+F12</f>
        <v>0</v>
      </c>
    </row>
    <row r="14" spans="1:6" s="2" customFormat="1" ht="409.5" customHeight="1">
      <c r="A14" s="6"/>
      <c r="B14" s="50"/>
      <c r="C14" s="22" t="s">
        <v>18</v>
      </c>
      <c r="D14" s="22"/>
      <c r="E14" s="22"/>
      <c r="F14" s="28"/>
    </row>
    <row r="15" spans="1:6" s="2" customFormat="1" ht="15" customHeight="1">
      <c r="A15" s="6"/>
      <c r="B15" s="51" t="s">
        <v>19</v>
      </c>
      <c r="C15" s="51"/>
      <c r="D15" s="51"/>
      <c r="E15" s="51"/>
      <c r="F15" s="52" t="s">
        <v>20</v>
      </c>
    </row>
  </sheetData>
  <sheetProtection password="CF50" sheet="1" objects="1"/>
  <mergeCells count="14">
    <mergeCell ref="B2:F2"/>
    <mergeCell ref="B3:E3"/>
    <mergeCell ref="D4:E4"/>
    <mergeCell ref="D5:E5"/>
    <mergeCell ref="D6:E6"/>
    <mergeCell ref="C7:E7"/>
    <mergeCell ref="C8:E8"/>
    <mergeCell ref="C9:E9"/>
    <mergeCell ref="C10:E10"/>
    <mergeCell ref="C11:E11"/>
    <mergeCell ref="C12:E12"/>
    <mergeCell ref="C13:E13"/>
    <mergeCell ref="C14:E14"/>
    <mergeCell ref="B15:E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I7" sqref="I7"/>
    </sheetView>
  </sheetViews>
  <sheetFormatPr defaultColWidth="9.140625" defaultRowHeight="12.75"/>
  <cols>
    <col min="1" max="1" width="5.57421875" style="4" customWidth="1"/>
    <col min="2" max="2" width="8.421875" style="4" customWidth="1"/>
    <col min="3" max="3" width="48.140625" style="4" customWidth="1"/>
    <col min="4" max="4" width="5.57421875" style="4" customWidth="1"/>
    <col min="5" max="5" width="9.57421875" style="4" customWidth="1"/>
    <col min="6" max="6" width="10.421875" style="5" customWidth="1"/>
    <col min="7" max="7" width="11.7109375" style="4" customWidth="1"/>
    <col min="8" max="16384" width="9.140625" style="4" customWidth="1"/>
  </cols>
  <sheetData>
    <row r="1" spans="1:7" ht="42" customHeight="1">
      <c r="A1" s="6"/>
      <c r="B1" s="6"/>
      <c r="C1" s="6"/>
      <c r="D1" s="6"/>
      <c r="E1" s="6"/>
      <c r="F1" s="7"/>
      <c r="G1" s="6"/>
    </row>
    <row r="2" spans="1:7" ht="27.75" customHeight="1">
      <c r="A2" s="6"/>
      <c r="B2" s="8" t="s">
        <v>21</v>
      </c>
      <c r="C2" s="8"/>
      <c r="D2" s="8"/>
      <c r="E2" s="8"/>
      <c r="F2" s="9"/>
      <c r="G2" s="8"/>
    </row>
    <row r="3" spans="1:7" s="1" customFormat="1" ht="15" customHeight="1">
      <c r="A3" s="10"/>
      <c r="B3" s="11" t="s">
        <v>1</v>
      </c>
      <c r="C3" s="11"/>
      <c r="D3" s="11"/>
      <c r="E3" s="11"/>
      <c r="F3" s="12"/>
      <c r="G3" s="13" t="s">
        <v>22</v>
      </c>
    </row>
    <row r="4" spans="1:7" ht="30" customHeight="1">
      <c r="A4" s="6"/>
      <c r="B4" s="14" t="s">
        <v>23</v>
      </c>
      <c r="C4" s="14"/>
      <c r="D4" s="14"/>
      <c r="E4" s="14"/>
      <c r="F4" s="15"/>
      <c r="G4" s="14"/>
    </row>
    <row r="5" spans="1:7" s="2" customFormat="1" ht="36" customHeight="1">
      <c r="A5" s="6"/>
      <c r="B5" s="16" t="s">
        <v>24</v>
      </c>
      <c r="C5" s="17" t="s">
        <v>25</v>
      </c>
      <c r="D5" s="17" t="s">
        <v>26</v>
      </c>
      <c r="E5" s="17" t="s">
        <v>27</v>
      </c>
      <c r="F5" s="18" t="s">
        <v>28</v>
      </c>
      <c r="G5" s="19" t="s">
        <v>29</v>
      </c>
    </row>
    <row r="6" spans="1:7" s="2" customFormat="1" ht="30" customHeight="1">
      <c r="A6" s="6"/>
      <c r="B6" s="20" t="s">
        <v>30</v>
      </c>
      <c r="C6" s="21" t="s">
        <v>31</v>
      </c>
      <c r="D6" s="22" t="s">
        <v>18</v>
      </c>
      <c r="E6" s="23" t="s">
        <v>18</v>
      </c>
      <c r="F6" s="24" t="s">
        <v>18</v>
      </c>
      <c r="G6" s="25" t="s">
        <v>18</v>
      </c>
    </row>
    <row r="7" spans="1:7" s="2" customFormat="1" ht="30" customHeight="1">
      <c r="A7" s="6"/>
      <c r="B7" s="20" t="s">
        <v>32</v>
      </c>
      <c r="C7" s="21" t="s">
        <v>33</v>
      </c>
      <c r="D7" s="22" t="s">
        <v>34</v>
      </c>
      <c r="E7" s="26">
        <v>1</v>
      </c>
      <c r="F7" s="27"/>
      <c r="G7" s="28">
        <f>ROUND(F7*E7,2)</f>
        <v>0</v>
      </c>
    </row>
    <row r="8" spans="1:7" s="2" customFormat="1" ht="30" customHeight="1">
      <c r="A8" s="6"/>
      <c r="B8" s="20" t="s">
        <v>35</v>
      </c>
      <c r="C8" s="21" t="s">
        <v>36</v>
      </c>
      <c r="D8" s="22" t="s">
        <v>34</v>
      </c>
      <c r="E8" s="26">
        <v>1</v>
      </c>
      <c r="F8" s="27"/>
      <c r="G8" s="28">
        <f>ROUND(F8*E8,2)</f>
        <v>0</v>
      </c>
    </row>
    <row r="9" spans="1:7" s="2" customFormat="1" ht="30" customHeight="1">
      <c r="A9" s="6"/>
      <c r="B9" s="20" t="s">
        <v>37</v>
      </c>
      <c r="C9" s="21" t="s">
        <v>38</v>
      </c>
      <c r="D9" s="22" t="s">
        <v>34</v>
      </c>
      <c r="E9" s="26">
        <v>1</v>
      </c>
      <c r="F9" s="27"/>
      <c r="G9" s="28">
        <f>ROUND(F9*E9,2)</f>
        <v>0</v>
      </c>
    </row>
    <row r="10" spans="1:7" s="2" customFormat="1" ht="30" customHeight="1">
      <c r="A10" s="6"/>
      <c r="B10" s="20" t="s">
        <v>39</v>
      </c>
      <c r="C10" s="21" t="s">
        <v>40</v>
      </c>
      <c r="D10" s="22" t="s">
        <v>34</v>
      </c>
      <c r="E10" s="26">
        <v>1</v>
      </c>
      <c r="F10" s="27"/>
      <c r="G10" s="28">
        <f>ROUND(F10*E10,2)</f>
        <v>0</v>
      </c>
    </row>
    <row r="11" spans="1:7" s="2" customFormat="1" ht="30" customHeight="1">
      <c r="A11" s="6"/>
      <c r="B11" s="20" t="s">
        <v>41</v>
      </c>
      <c r="C11" s="21" t="s">
        <v>42</v>
      </c>
      <c r="D11" s="22" t="s">
        <v>34</v>
      </c>
      <c r="E11" s="26">
        <v>1</v>
      </c>
      <c r="F11" s="27"/>
      <c r="G11" s="28">
        <f>ROUND(F11*E11,2)</f>
        <v>0</v>
      </c>
    </row>
    <row r="12" spans="1:7" ht="409.5" customHeight="1">
      <c r="A12" s="6"/>
      <c r="B12" s="29" t="s">
        <v>18</v>
      </c>
      <c r="C12" s="30" t="s">
        <v>18</v>
      </c>
      <c r="D12" s="31" t="s">
        <v>18</v>
      </c>
      <c r="E12" s="32"/>
      <c r="F12" s="33"/>
      <c r="G12" s="34"/>
    </row>
    <row r="13" spans="1:7" s="3" customFormat="1" ht="30.75" customHeight="1">
      <c r="A13" s="35"/>
      <c r="B13" s="36" t="s">
        <v>43</v>
      </c>
      <c r="C13" s="37"/>
      <c r="D13" s="38"/>
      <c r="E13" s="39">
        <f>ROUND(SUM(G7:G11),2)</f>
        <v>0</v>
      </c>
      <c r="F13" s="40"/>
      <c r="G13" s="41" t="s">
        <v>44</v>
      </c>
    </row>
    <row r="14" spans="1:7" s="1" customFormat="1" ht="15" customHeight="1">
      <c r="A14" s="10"/>
      <c r="B14" s="13" t="s">
        <v>19</v>
      </c>
      <c r="C14" s="13"/>
      <c r="D14" s="13"/>
      <c r="E14" s="13"/>
      <c r="F14" s="42"/>
      <c r="G14" s="43" t="s">
        <v>45</v>
      </c>
    </row>
    <row r="15" spans="1:7" ht="31.5" customHeight="1">
      <c r="A15" s="6"/>
      <c r="B15" s="6"/>
      <c r="C15" s="6"/>
      <c r="D15" s="6"/>
      <c r="E15" s="6"/>
      <c r="F15" s="7"/>
      <c r="G15" s="6"/>
    </row>
    <row r="16" spans="1:7" ht="24.75" customHeight="1">
      <c r="A16" s="6"/>
      <c r="B16" s="6"/>
      <c r="C16" s="6"/>
      <c r="D16" s="6"/>
      <c r="E16" s="6"/>
      <c r="F16" s="7"/>
      <c r="G16" s="6"/>
    </row>
    <row r="17" spans="1:7" ht="27.75" customHeight="1">
      <c r="A17" s="6"/>
      <c r="B17" s="8" t="s">
        <v>21</v>
      </c>
      <c r="C17" s="8"/>
      <c r="D17" s="8"/>
      <c r="E17" s="8"/>
      <c r="F17" s="9"/>
      <c r="G17" s="8"/>
    </row>
    <row r="18" spans="1:7" ht="15" customHeight="1">
      <c r="A18" s="6"/>
      <c r="B18" s="11" t="s">
        <v>1</v>
      </c>
      <c r="C18" s="11"/>
      <c r="D18" s="11"/>
      <c r="E18" s="11"/>
      <c r="F18" s="12"/>
      <c r="G18" s="13" t="s">
        <v>22</v>
      </c>
    </row>
    <row r="19" spans="1:7" ht="21.75" customHeight="1">
      <c r="A19" s="6"/>
      <c r="B19" s="14" t="s">
        <v>46</v>
      </c>
      <c r="C19" s="14"/>
      <c r="D19" s="14"/>
      <c r="E19" s="14"/>
      <c r="F19" s="15"/>
      <c r="G19" s="14"/>
    </row>
    <row r="20" spans="1:7" s="2" customFormat="1" ht="16.5" customHeight="1">
      <c r="A20" s="6"/>
      <c r="B20" s="16" t="s">
        <v>24</v>
      </c>
      <c r="C20" s="17" t="s">
        <v>25</v>
      </c>
      <c r="D20" s="17" t="s">
        <v>26</v>
      </c>
      <c r="E20" s="17" t="s">
        <v>27</v>
      </c>
      <c r="F20" s="18" t="s">
        <v>28</v>
      </c>
      <c r="G20" s="19" t="s">
        <v>29</v>
      </c>
    </row>
    <row r="21" spans="1:7" s="2" customFormat="1" ht="15" customHeight="1">
      <c r="A21" s="6"/>
      <c r="B21" s="20" t="s">
        <v>47</v>
      </c>
      <c r="C21" s="21" t="s">
        <v>48</v>
      </c>
      <c r="D21" s="22" t="s">
        <v>18</v>
      </c>
      <c r="E21" s="26"/>
      <c r="F21" s="27"/>
      <c r="G21" s="28"/>
    </row>
    <row r="22" spans="1:7" s="2" customFormat="1" ht="15" customHeight="1">
      <c r="A22" s="6"/>
      <c r="B22" s="20" t="s">
        <v>35</v>
      </c>
      <c r="C22" s="21" t="s">
        <v>49</v>
      </c>
      <c r="D22" s="22" t="s">
        <v>50</v>
      </c>
      <c r="E22" s="26">
        <v>18706.1</v>
      </c>
      <c r="F22" s="27"/>
      <c r="G22" s="28">
        <f>ROUND(F22*E22,2)</f>
        <v>0</v>
      </c>
    </row>
    <row r="23" spans="1:7" s="2" customFormat="1" ht="15" customHeight="1">
      <c r="A23" s="6"/>
      <c r="B23" s="20" t="s">
        <v>51</v>
      </c>
      <c r="C23" s="21" t="s">
        <v>52</v>
      </c>
      <c r="D23" s="22" t="s">
        <v>50</v>
      </c>
      <c r="E23" s="26">
        <v>15375.3</v>
      </c>
      <c r="F23" s="27"/>
      <c r="G23" s="28">
        <f aca="true" t="shared" si="0" ref="G23:G61">ROUND(F23*E23,2)</f>
        <v>0</v>
      </c>
    </row>
    <row r="24" spans="1:7" s="2" customFormat="1" ht="15" customHeight="1">
      <c r="A24" s="6"/>
      <c r="B24" s="20" t="s">
        <v>53</v>
      </c>
      <c r="C24" s="21" t="s">
        <v>54</v>
      </c>
      <c r="D24" s="22" t="s">
        <v>50</v>
      </c>
      <c r="E24" s="26">
        <v>2005.8</v>
      </c>
      <c r="F24" s="27"/>
      <c r="G24" s="28">
        <f t="shared" si="0"/>
        <v>0</v>
      </c>
    </row>
    <row r="25" spans="1:7" s="2" customFormat="1" ht="15" customHeight="1">
      <c r="A25" s="6"/>
      <c r="B25" s="20" t="s">
        <v>55</v>
      </c>
      <c r="C25" s="21" t="s">
        <v>56</v>
      </c>
      <c r="D25" s="22" t="s">
        <v>50</v>
      </c>
      <c r="E25" s="26">
        <v>1496.4</v>
      </c>
      <c r="F25" s="27"/>
      <c r="G25" s="28">
        <f t="shared" si="0"/>
        <v>0</v>
      </c>
    </row>
    <row r="26" spans="1:7" s="2" customFormat="1" ht="15" customHeight="1">
      <c r="A26" s="6"/>
      <c r="B26" s="20" t="s">
        <v>57</v>
      </c>
      <c r="C26" s="21" t="s">
        <v>58</v>
      </c>
      <c r="D26" s="22" t="s">
        <v>18</v>
      </c>
      <c r="E26" s="26"/>
      <c r="F26" s="27"/>
      <c r="G26" s="28"/>
    </row>
    <row r="27" spans="1:7" s="2" customFormat="1" ht="15" customHeight="1">
      <c r="A27" s="6"/>
      <c r="B27" s="20" t="s">
        <v>51</v>
      </c>
      <c r="C27" s="21" t="s">
        <v>59</v>
      </c>
      <c r="D27" s="22" t="s">
        <v>18</v>
      </c>
      <c r="E27" s="26"/>
      <c r="F27" s="27"/>
      <c r="G27" s="28"/>
    </row>
    <row r="28" spans="1:7" s="2" customFormat="1" ht="15" customHeight="1">
      <c r="A28" s="6"/>
      <c r="B28" s="20" t="s">
        <v>60</v>
      </c>
      <c r="C28" s="21" t="s">
        <v>61</v>
      </c>
      <c r="D28" s="22" t="s">
        <v>62</v>
      </c>
      <c r="E28" s="26">
        <v>5170</v>
      </c>
      <c r="F28" s="27"/>
      <c r="G28" s="28">
        <f t="shared" si="0"/>
        <v>0</v>
      </c>
    </row>
    <row r="29" spans="1:7" s="2" customFormat="1" ht="15" customHeight="1">
      <c r="A29" s="6"/>
      <c r="B29" s="20" t="s">
        <v>53</v>
      </c>
      <c r="C29" s="21" t="s">
        <v>63</v>
      </c>
      <c r="D29" s="22" t="s">
        <v>18</v>
      </c>
      <c r="E29" s="26"/>
      <c r="F29" s="27"/>
      <c r="G29" s="28"/>
    </row>
    <row r="30" spans="1:7" s="2" customFormat="1" ht="15" customHeight="1">
      <c r="A30" s="6"/>
      <c r="B30" s="20" t="s">
        <v>64</v>
      </c>
      <c r="C30" s="21" t="s">
        <v>61</v>
      </c>
      <c r="D30" s="22" t="s">
        <v>62</v>
      </c>
      <c r="E30" s="26">
        <v>596</v>
      </c>
      <c r="F30" s="27"/>
      <c r="G30" s="28">
        <f t="shared" si="0"/>
        <v>0</v>
      </c>
    </row>
    <row r="31" spans="1:7" s="2" customFormat="1" ht="15" customHeight="1">
      <c r="A31" s="6"/>
      <c r="B31" s="20" t="s">
        <v>65</v>
      </c>
      <c r="C31" s="21" t="s">
        <v>66</v>
      </c>
      <c r="D31" s="22" t="s">
        <v>18</v>
      </c>
      <c r="E31" s="26"/>
      <c r="F31" s="27"/>
      <c r="G31" s="28"/>
    </row>
    <row r="32" spans="1:7" s="2" customFormat="1" ht="15" customHeight="1">
      <c r="A32" s="6"/>
      <c r="B32" s="20" t="s">
        <v>51</v>
      </c>
      <c r="C32" s="21" t="s">
        <v>67</v>
      </c>
      <c r="D32" s="22" t="s">
        <v>18</v>
      </c>
      <c r="E32" s="26"/>
      <c r="F32" s="27"/>
      <c r="G32" s="28"/>
    </row>
    <row r="33" spans="1:7" s="2" customFormat="1" ht="15" customHeight="1">
      <c r="A33" s="6"/>
      <c r="B33" s="20" t="s">
        <v>60</v>
      </c>
      <c r="C33" s="21" t="s">
        <v>68</v>
      </c>
      <c r="D33" s="22" t="s">
        <v>62</v>
      </c>
      <c r="E33" s="26">
        <v>164</v>
      </c>
      <c r="F33" s="27"/>
      <c r="G33" s="28">
        <f t="shared" si="0"/>
        <v>0</v>
      </c>
    </row>
    <row r="34" spans="1:7" s="2" customFormat="1" ht="15" customHeight="1">
      <c r="A34" s="6"/>
      <c r="B34" s="20" t="s">
        <v>69</v>
      </c>
      <c r="C34" s="21" t="s">
        <v>70</v>
      </c>
      <c r="D34" s="22" t="s">
        <v>62</v>
      </c>
      <c r="E34" s="26">
        <v>105</v>
      </c>
      <c r="F34" s="27"/>
      <c r="G34" s="28">
        <f t="shared" si="0"/>
        <v>0</v>
      </c>
    </row>
    <row r="35" spans="1:7" s="2" customFormat="1" ht="15" customHeight="1">
      <c r="A35" s="6"/>
      <c r="B35" s="20" t="s">
        <v>71</v>
      </c>
      <c r="C35" s="21" t="s">
        <v>72</v>
      </c>
      <c r="D35" s="22" t="s">
        <v>62</v>
      </c>
      <c r="E35" s="26">
        <v>180</v>
      </c>
      <c r="F35" s="27"/>
      <c r="G35" s="28">
        <f t="shared" si="0"/>
        <v>0</v>
      </c>
    </row>
    <row r="36" spans="1:7" s="2" customFormat="1" ht="15" customHeight="1">
      <c r="A36" s="6"/>
      <c r="B36" s="20" t="s">
        <v>73</v>
      </c>
      <c r="C36" s="21" t="s">
        <v>74</v>
      </c>
      <c r="D36" s="22" t="s">
        <v>62</v>
      </c>
      <c r="E36" s="26">
        <v>280</v>
      </c>
      <c r="F36" s="27"/>
      <c r="G36" s="28">
        <f t="shared" si="0"/>
        <v>0</v>
      </c>
    </row>
    <row r="37" spans="1:7" s="2" customFormat="1" ht="15" customHeight="1">
      <c r="A37" s="6"/>
      <c r="B37" s="20" t="s">
        <v>53</v>
      </c>
      <c r="C37" s="21" t="s">
        <v>75</v>
      </c>
      <c r="D37" s="22" t="s">
        <v>18</v>
      </c>
      <c r="E37" s="26"/>
      <c r="F37" s="27"/>
      <c r="G37" s="28"/>
    </row>
    <row r="38" spans="1:7" s="2" customFormat="1" ht="15" customHeight="1">
      <c r="A38" s="6"/>
      <c r="B38" s="20" t="s">
        <v>64</v>
      </c>
      <c r="C38" s="21" t="s">
        <v>76</v>
      </c>
      <c r="D38" s="22" t="s">
        <v>62</v>
      </c>
      <c r="E38" s="26">
        <v>2715</v>
      </c>
      <c r="F38" s="27"/>
      <c r="G38" s="28">
        <f t="shared" si="0"/>
        <v>0</v>
      </c>
    </row>
    <row r="39" spans="1:7" s="2" customFormat="1" ht="15" customHeight="1">
      <c r="A39" s="6"/>
      <c r="B39" s="20" t="s">
        <v>77</v>
      </c>
      <c r="C39" s="21" t="s">
        <v>78</v>
      </c>
      <c r="D39" s="22" t="s">
        <v>62</v>
      </c>
      <c r="E39" s="26">
        <v>5323</v>
      </c>
      <c r="F39" s="27"/>
      <c r="G39" s="28">
        <f t="shared" si="0"/>
        <v>0</v>
      </c>
    </row>
    <row r="40" spans="1:7" s="2" customFormat="1" ht="15" customHeight="1">
      <c r="A40" s="6"/>
      <c r="B40" s="20" t="s">
        <v>79</v>
      </c>
      <c r="C40" s="21" t="s">
        <v>80</v>
      </c>
      <c r="D40" s="22" t="s">
        <v>62</v>
      </c>
      <c r="E40" s="26">
        <v>2944</v>
      </c>
      <c r="F40" s="27"/>
      <c r="G40" s="28">
        <f t="shared" si="0"/>
        <v>0</v>
      </c>
    </row>
    <row r="41" spans="1:7" s="2" customFormat="1" ht="15" customHeight="1">
      <c r="A41" s="6"/>
      <c r="B41" s="20" t="s">
        <v>81</v>
      </c>
      <c r="C41" s="21" t="s">
        <v>72</v>
      </c>
      <c r="D41" s="22" t="s">
        <v>62</v>
      </c>
      <c r="E41" s="26">
        <v>7343</v>
      </c>
      <c r="F41" s="27"/>
      <c r="G41" s="28">
        <f t="shared" si="0"/>
        <v>0</v>
      </c>
    </row>
    <row r="42" spans="1:7" s="2" customFormat="1" ht="15" customHeight="1">
      <c r="A42" s="6"/>
      <c r="B42" s="20" t="s">
        <v>55</v>
      </c>
      <c r="C42" s="21" t="s">
        <v>82</v>
      </c>
      <c r="D42" s="22" t="s">
        <v>18</v>
      </c>
      <c r="E42" s="26"/>
      <c r="F42" s="27"/>
      <c r="G42" s="28"/>
    </row>
    <row r="43" spans="1:7" s="2" customFormat="1" ht="15" customHeight="1">
      <c r="A43" s="6"/>
      <c r="B43" s="20" t="s">
        <v>83</v>
      </c>
      <c r="C43" s="21" t="s">
        <v>76</v>
      </c>
      <c r="D43" s="22" t="s">
        <v>62</v>
      </c>
      <c r="E43" s="26">
        <v>116</v>
      </c>
      <c r="F43" s="27"/>
      <c r="G43" s="28">
        <f t="shared" si="0"/>
        <v>0</v>
      </c>
    </row>
    <row r="44" spans="1:7" s="2" customFormat="1" ht="15" customHeight="1">
      <c r="A44" s="6"/>
      <c r="B44" s="20" t="s">
        <v>84</v>
      </c>
      <c r="C44" s="21" t="s">
        <v>59</v>
      </c>
      <c r="D44" s="22" t="s">
        <v>18</v>
      </c>
      <c r="E44" s="26"/>
      <c r="F44" s="27"/>
      <c r="G44" s="28"/>
    </row>
    <row r="45" spans="1:7" s="2" customFormat="1" ht="15" customHeight="1">
      <c r="A45" s="6"/>
      <c r="B45" s="20" t="s">
        <v>85</v>
      </c>
      <c r="C45" s="21" t="s">
        <v>86</v>
      </c>
      <c r="D45" s="22" t="s">
        <v>62</v>
      </c>
      <c r="E45" s="26">
        <v>767</v>
      </c>
      <c r="F45" s="27"/>
      <c r="G45" s="28">
        <f t="shared" si="0"/>
        <v>0</v>
      </c>
    </row>
    <row r="46" spans="1:7" s="2" customFormat="1" ht="15" customHeight="1">
      <c r="A46" s="6"/>
      <c r="B46" s="20" t="s">
        <v>87</v>
      </c>
      <c r="C46" s="21" t="s">
        <v>88</v>
      </c>
      <c r="D46" s="22" t="s">
        <v>62</v>
      </c>
      <c r="E46" s="26">
        <v>90</v>
      </c>
      <c r="F46" s="27"/>
      <c r="G46" s="28">
        <f t="shared" si="0"/>
        <v>0</v>
      </c>
    </row>
    <row r="47" spans="1:7" s="2" customFormat="1" ht="15" customHeight="1">
      <c r="A47" s="6"/>
      <c r="B47" s="20" t="s">
        <v>89</v>
      </c>
      <c r="C47" s="21" t="s">
        <v>63</v>
      </c>
      <c r="D47" s="22" t="s">
        <v>18</v>
      </c>
      <c r="E47" s="26"/>
      <c r="F47" s="27"/>
      <c r="G47" s="28"/>
    </row>
    <row r="48" spans="1:7" s="2" customFormat="1" ht="15" customHeight="1">
      <c r="A48" s="6"/>
      <c r="B48" s="20" t="s">
        <v>90</v>
      </c>
      <c r="C48" s="21" t="s">
        <v>91</v>
      </c>
      <c r="D48" s="22" t="s">
        <v>62</v>
      </c>
      <c r="E48" s="26">
        <v>75</v>
      </c>
      <c r="F48" s="27"/>
      <c r="G48" s="28">
        <f t="shared" si="0"/>
        <v>0</v>
      </c>
    </row>
    <row r="49" spans="1:7" s="2" customFormat="1" ht="15" customHeight="1">
      <c r="A49" s="6"/>
      <c r="B49" s="20" t="s">
        <v>92</v>
      </c>
      <c r="C49" s="21" t="s">
        <v>93</v>
      </c>
      <c r="D49" s="22" t="s">
        <v>18</v>
      </c>
      <c r="E49" s="26"/>
      <c r="F49" s="27"/>
      <c r="G49" s="28"/>
    </row>
    <row r="50" spans="1:7" s="2" customFormat="1" ht="15" customHeight="1">
      <c r="A50" s="6"/>
      <c r="B50" s="20" t="s">
        <v>35</v>
      </c>
      <c r="C50" s="21" t="s">
        <v>94</v>
      </c>
      <c r="D50" s="22" t="s">
        <v>18</v>
      </c>
      <c r="E50" s="26"/>
      <c r="F50" s="27"/>
      <c r="G50" s="28"/>
    </row>
    <row r="51" spans="1:7" s="2" customFormat="1" ht="27.75" customHeight="1">
      <c r="A51" s="6"/>
      <c r="B51" s="20" t="s">
        <v>95</v>
      </c>
      <c r="C51" s="21" t="s">
        <v>96</v>
      </c>
      <c r="D51" s="22" t="s">
        <v>97</v>
      </c>
      <c r="E51" s="26">
        <v>2294</v>
      </c>
      <c r="F51" s="27"/>
      <c r="G51" s="28">
        <f t="shared" si="0"/>
        <v>0</v>
      </c>
    </row>
    <row r="52" spans="1:7" s="2" customFormat="1" ht="27.75" customHeight="1">
      <c r="A52" s="6"/>
      <c r="B52" s="20" t="s">
        <v>98</v>
      </c>
      <c r="C52" s="21" t="s">
        <v>99</v>
      </c>
      <c r="D52" s="22" t="s">
        <v>97</v>
      </c>
      <c r="E52" s="26">
        <v>1712</v>
      </c>
      <c r="F52" s="27"/>
      <c r="G52" s="28">
        <f t="shared" si="0"/>
        <v>0</v>
      </c>
    </row>
    <row r="53" spans="1:7" s="2" customFormat="1" ht="15" customHeight="1">
      <c r="A53" s="6"/>
      <c r="B53" s="20" t="s">
        <v>51</v>
      </c>
      <c r="C53" s="21" t="s">
        <v>100</v>
      </c>
      <c r="D53" s="22" t="s">
        <v>18</v>
      </c>
      <c r="E53" s="26"/>
      <c r="F53" s="27"/>
      <c r="G53" s="28"/>
    </row>
    <row r="54" spans="1:7" s="2" customFormat="1" ht="30" customHeight="1">
      <c r="A54" s="6"/>
      <c r="B54" s="20" t="s">
        <v>60</v>
      </c>
      <c r="C54" s="21" t="s">
        <v>101</v>
      </c>
      <c r="D54" s="22" t="s">
        <v>97</v>
      </c>
      <c r="E54" s="26">
        <v>192</v>
      </c>
      <c r="F54" s="27"/>
      <c r="G54" s="28">
        <f t="shared" si="0"/>
        <v>0</v>
      </c>
    </row>
    <row r="55" spans="1:7" s="2" customFormat="1" ht="30" customHeight="1">
      <c r="A55" s="6"/>
      <c r="B55" s="20" t="s">
        <v>69</v>
      </c>
      <c r="C55" s="21" t="s">
        <v>99</v>
      </c>
      <c r="D55" s="22" t="s">
        <v>97</v>
      </c>
      <c r="E55" s="26">
        <v>74</v>
      </c>
      <c r="F55" s="27"/>
      <c r="G55" s="28">
        <f t="shared" si="0"/>
        <v>0</v>
      </c>
    </row>
    <row r="56" spans="1:7" s="2" customFormat="1" ht="15" customHeight="1">
      <c r="A56" s="6"/>
      <c r="B56" s="20" t="s">
        <v>53</v>
      </c>
      <c r="C56" s="21" t="s">
        <v>59</v>
      </c>
      <c r="D56" s="22" t="s">
        <v>18</v>
      </c>
      <c r="E56" s="26"/>
      <c r="F56" s="27"/>
      <c r="G56" s="28"/>
    </row>
    <row r="57" spans="1:7" s="2" customFormat="1" ht="15" customHeight="1">
      <c r="A57" s="6"/>
      <c r="B57" s="20" t="s">
        <v>64</v>
      </c>
      <c r="C57" s="21" t="s">
        <v>102</v>
      </c>
      <c r="D57" s="22" t="s">
        <v>97</v>
      </c>
      <c r="E57" s="26">
        <v>109</v>
      </c>
      <c r="F57" s="27"/>
      <c r="G57" s="28">
        <f t="shared" si="0"/>
        <v>0</v>
      </c>
    </row>
    <row r="58" spans="1:7" s="2" customFormat="1" ht="24" customHeight="1">
      <c r="A58" s="6"/>
      <c r="B58" s="20" t="s">
        <v>77</v>
      </c>
      <c r="C58" s="21" t="s">
        <v>103</v>
      </c>
      <c r="D58" s="22" t="s">
        <v>97</v>
      </c>
      <c r="E58" s="26">
        <v>23</v>
      </c>
      <c r="F58" s="27"/>
      <c r="G58" s="28">
        <f t="shared" si="0"/>
        <v>0</v>
      </c>
    </row>
    <row r="59" spans="1:7" s="2" customFormat="1" ht="24" customHeight="1">
      <c r="A59" s="6"/>
      <c r="B59" s="20" t="s">
        <v>79</v>
      </c>
      <c r="C59" s="21" t="s">
        <v>104</v>
      </c>
      <c r="D59" s="22" t="s">
        <v>97</v>
      </c>
      <c r="E59" s="26">
        <v>16</v>
      </c>
      <c r="F59" s="27"/>
      <c r="G59" s="28">
        <f t="shared" si="0"/>
        <v>0</v>
      </c>
    </row>
    <row r="60" spans="1:7" s="2" customFormat="1" ht="24" customHeight="1">
      <c r="A60" s="6"/>
      <c r="B60" s="20" t="s">
        <v>81</v>
      </c>
      <c r="C60" s="21" t="s">
        <v>105</v>
      </c>
      <c r="D60" s="22" t="s">
        <v>97</v>
      </c>
      <c r="E60" s="26">
        <v>10</v>
      </c>
      <c r="F60" s="27"/>
      <c r="G60" s="28">
        <f t="shared" si="0"/>
        <v>0</v>
      </c>
    </row>
    <row r="61" spans="1:7" s="2" customFormat="1" ht="24" customHeight="1">
      <c r="A61" s="6"/>
      <c r="B61" s="20" t="s">
        <v>106</v>
      </c>
      <c r="C61" s="21" t="s">
        <v>107</v>
      </c>
      <c r="D61" s="22" t="s">
        <v>97</v>
      </c>
      <c r="E61" s="26">
        <v>21</v>
      </c>
      <c r="F61" s="27"/>
      <c r="G61" s="28">
        <f t="shared" si="0"/>
        <v>0</v>
      </c>
    </row>
    <row r="62" spans="1:7" s="1" customFormat="1" ht="15.75" customHeight="1">
      <c r="A62" s="10"/>
      <c r="B62" s="13" t="s">
        <v>108</v>
      </c>
      <c r="C62" s="13"/>
      <c r="D62" s="13"/>
      <c r="E62" s="13"/>
      <c r="F62" s="42"/>
      <c r="G62" s="43" t="s">
        <v>45</v>
      </c>
    </row>
    <row r="63" spans="1:7" ht="21.75" customHeight="1">
      <c r="A63" s="6"/>
      <c r="B63" s="6"/>
      <c r="C63" s="6"/>
      <c r="D63" s="6"/>
      <c r="E63" s="6"/>
      <c r="F63" s="7"/>
      <c r="G63" s="6"/>
    </row>
    <row r="64" spans="1:7" ht="27.75" customHeight="1">
      <c r="A64" s="6"/>
      <c r="B64" s="8" t="s">
        <v>21</v>
      </c>
      <c r="C64" s="8"/>
      <c r="D64" s="8"/>
      <c r="E64" s="8"/>
      <c r="F64" s="9"/>
      <c r="G64" s="8"/>
    </row>
    <row r="65" spans="1:7" ht="15" customHeight="1">
      <c r="A65" s="6"/>
      <c r="B65" s="11" t="s">
        <v>1</v>
      </c>
      <c r="C65" s="11"/>
      <c r="D65" s="11"/>
      <c r="E65" s="11"/>
      <c r="F65" s="12"/>
      <c r="G65" s="13" t="s">
        <v>22</v>
      </c>
    </row>
    <row r="66" spans="1:7" ht="21.75" customHeight="1">
      <c r="A66" s="6"/>
      <c r="B66" s="14" t="s">
        <v>46</v>
      </c>
      <c r="C66" s="14"/>
      <c r="D66" s="14"/>
      <c r="E66" s="14"/>
      <c r="F66" s="15"/>
      <c r="G66" s="14"/>
    </row>
    <row r="67" spans="1:7" s="2" customFormat="1" ht="16.5" customHeight="1">
      <c r="A67" s="6"/>
      <c r="B67" s="16" t="s">
        <v>24</v>
      </c>
      <c r="C67" s="17" t="s">
        <v>25</v>
      </c>
      <c r="D67" s="17" t="s">
        <v>26</v>
      </c>
      <c r="E67" s="17" t="s">
        <v>27</v>
      </c>
      <c r="F67" s="18" t="s">
        <v>28</v>
      </c>
      <c r="G67" s="19" t="s">
        <v>29</v>
      </c>
    </row>
    <row r="68" spans="1:7" s="2" customFormat="1" ht="24.75" customHeight="1">
      <c r="A68" s="6"/>
      <c r="B68" s="20" t="s">
        <v>109</v>
      </c>
      <c r="C68" s="21" t="s">
        <v>110</v>
      </c>
      <c r="D68" s="22" t="s">
        <v>97</v>
      </c>
      <c r="E68" s="26">
        <v>15</v>
      </c>
      <c r="F68" s="27"/>
      <c r="G68" s="28">
        <f>ROUND(F68*E68,2)</f>
        <v>0</v>
      </c>
    </row>
    <row r="69" spans="1:7" s="2" customFormat="1" ht="15" customHeight="1">
      <c r="A69" s="6"/>
      <c r="B69" s="20" t="s">
        <v>111</v>
      </c>
      <c r="C69" s="21" t="s">
        <v>112</v>
      </c>
      <c r="D69" s="22" t="s">
        <v>97</v>
      </c>
      <c r="E69" s="26">
        <v>125</v>
      </c>
      <c r="F69" s="27"/>
      <c r="G69" s="28">
        <f aca="true" t="shared" si="1" ref="G69:G104">ROUND(F69*E69,2)</f>
        <v>0</v>
      </c>
    </row>
    <row r="70" spans="1:7" s="2" customFormat="1" ht="15" customHeight="1">
      <c r="A70" s="6"/>
      <c r="B70" s="20" t="s">
        <v>113</v>
      </c>
      <c r="C70" s="21" t="s">
        <v>114</v>
      </c>
      <c r="D70" s="22" t="s">
        <v>97</v>
      </c>
      <c r="E70" s="26">
        <v>12</v>
      </c>
      <c r="F70" s="27"/>
      <c r="G70" s="28">
        <f t="shared" si="1"/>
        <v>0</v>
      </c>
    </row>
    <row r="71" spans="1:7" s="2" customFormat="1" ht="27" customHeight="1">
      <c r="A71" s="6"/>
      <c r="B71" s="20" t="s">
        <v>115</v>
      </c>
      <c r="C71" s="21" t="s">
        <v>116</v>
      </c>
      <c r="D71" s="22" t="s">
        <v>97</v>
      </c>
      <c r="E71" s="26">
        <v>20</v>
      </c>
      <c r="F71" s="27"/>
      <c r="G71" s="28">
        <f t="shared" si="1"/>
        <v>0</v>
      </c>
    </row>
    <row r="72" spans="1:7" s="2" customFormat="1" ht="15" customHeight="1">
      <c r="A72" s="6"/>
      <c r="B72" s="20" t="s">
        <v>55</v>
      </c>
      <c r="C72" s="21" t="s">
        <v>63</v>
      </c>
      <c r="D72" s="22" t="s">
        <v>18</v>
      </c>
      <c r="E72" s="26"/>
      <c r="F72" s="27"/>
      <c r="G72" s="28"/>
    </row>
    <row r="73" spans="1:7" s="2" customFormat="1" ht="24" customHeight="1">
      <c r="A73" s="6"/>
      <c r="B73" s="20" t="s">
        <v>83</v>
      </c>
      <c r="C73" s="21" t="s">
        <v>117</v>
      </c>
      <c r="D73" s="22" t="s">
        <v>97</v>
      </c>
      <c r="E73" s="26">
        <v>72</v>
      </c>
      <c r="F73" s="27"/>
      <c r="G73" s="28">
        <f t="shared" si="1"/>
        <v>0</v>
      </c>
    </row>
    <row r="74" spans="1:7" s="2" customFormat="1" ht="30" customHeight="1">
      <c r="A74" s="6"/>
      <c r="B74" s="20" t="s">
        <v>118</v>
      </c>
      <c r="C74" s="21" t="s">
        <v>119</v>
      </c>
      <c r="D74" s="22" t="s">
        <v>97</v>
      </c>
      <c r="E74" s="26">
        <v>16</v>
      </c>
      <c r="F74" s="27"/>
      <c r="G74" s="28">
        <f t="shared" si="1"/>
        <v>0</v>
      </c>
    </row>
    <row r="75" spans="1:7" s="2" customFormat="1" ht="25.5" customHeight="1">
      <c r="A75" s="6"/>
      <c r="B75" s="20" t="s">
        <v>120</v>
      </c>
      <c r="C75" s="21" t="s">
        <v>121</v>
      </c>
      <c r="D75" s="22" t="s">
        <v>97</v>
      </c>
      <c r="E75" s="26">
        <v>14</v>
      </c>
      <c r="F75" s="27"/>
      <c r="G75" s="28">
        <f t="shared" si="1"/>
        <v>0</v>
      </c>
    </row>
    <row r="76" spans="1:7" s="2" customFormat="1" ht="15" customHeight="1">
      <c r="A76" s="6"/>
      <c r="B76" s="20" t="s">
        <v>84</v>
      </c>
      <c r="C76" s="21" t="s">
        <v>122</v>
      </c>
      <c r="D76" s="22" t="s">
        <v>18</v>
      </c>
      <c r="E76" s="26"/>
      <c r="F76" s="27"/>
      <c r="G76" s="28"/>
    </row>
    <row r="77" spans="1:7" s="2" customFormat="1" ht="15" customHeight="1">
      <c r="A77" s="6"/>
      <c r="B77" s="20" t="s">
        <v>85</v>
      </c>
      <c r="C77" s="21" t="s">
        <v>123</v>
      </c>
      <c r="D77" s="22" t="s">
        <v>97</v>
      </c>
      <c r="E77" s="26">
        <v>6801</v>
      </c>
      <c r="F77" s="27"/>
      <c r="G77" s="28">
        <f t="shared" si="1"/>
        <v>0</v>
      </c>
    </row>
    <row r="78" spans="1:7" s="2" customFormat="1" ht="15" customHeight="1">
      <c r="A78" s="6"/>
      <c r="B78" s="20" t="s">
        <v>124</v>
      </c>
      <c r="C78" s="21" t="s">
        <v>125</v>
      </c>
      <c r="D78" s="22" t="s">
        <v>18</v>
      </c>
      <c r="E78" s="26"/>
      <c r="F78" s="27"/>
      <c r="G78" s="28"/>
    </row>
    <row r="79" spans="1:7" s="2" customFormat="1" ht="15" customHeight="1">
      <c r="A79" s="6"/>
      <c r="B79" s="20" t="s">
        <v>32</v>
      </c>
      <c r="C79" s="21" t="s">
        <v>94</v>
      </c>
      <c r="D79" s="22" t="s">
        <v>18</v>
      </c>
      <c r="E79" s="26"/>
      <c r="F79" s="27"/>
      <c r="G79" s="28"/>
    </row>
    <row r="80" spans="1:7" s="2" customFormat="1" ht="15" customHeight="1">
      <c r="A80" s="6"/>
      <c r="B80" s="20" t="s">
        <v>126</v>
      </c>
      <c r="C80" s="21" t="s">
        <v>127</v>
      </c>
      <c r="D80" s="22" t="s">
        <v>97</v>
      </c>
      <c r="E80" s="26">
        <v>4352</v>
      </c>
      <c r="F80" s="27"/>
      <c r="G80" s="28">
        <f t="shared" si="1"/>
        <v>0</v>
      </c>
    </row>
    <row r="81" spans="1:7" s="2" customFormat="1" ht="15" customHeight="1">
      <c r="A81" s="6"/>
      <c r="B81" s="20" t="s">
        <v>128</v>
      </c>
      <c r="C81" s="21" t="s">
        <v>129</v>
      </c>
      <c r="D81" s="22" t="s">
        <v>97</v>
      </c>
      <c r="E81" s="26">
        <v>1732</v>
      </c>
      <c r="F81" s="27"/>
      <c r="G81" s="28">
        <f t="shared" si="1"/>
        <v>0</v>
      </c>
    </row>
    <row r="82" spans="1:7" s="2" customFormat="1" ht="15" customHeight="1">
      <c r="A82" s="6"/>
      <c r="B82" s="20" t="s">
        <v>35</v>
      </c>
      <c r="C82" s="21" t="s">
        <v>130</v>
      </c>
      <c r="D82" s="22" t="s">
        <v>18</v>
      </c>
      <c r="E82" s="26"/>
      <c r="F82" s="27"/>
      <c r="G82" s="28"/>
    </row>
    <row r="83" spans="1:7" s="2" customFormat="1" ht="15" customHeight="1">
      <c r="A83" s="6"/>
      <c r="B83" s="20" t="s">
        <v>95</v>
      </c>
      <c r="C83" s="21" t="s">
        <v>131</v>
      </c>
      <c r="D83" s="22" t="s">
        <v>97</v>
      </c>
      <c r="E83" s="26">
        <v>222</v>
      </c>
      <c r="F83" s="27"/>
      <c r="G83" s="28">
        <f t="shared" si="1"/>
        <v>0</v>
      </c>
    </row>
    <row r="84" spans="1:7" s="2" customFormat="1" ht="15" customHeight="1">
      <c r="A84" s="6"/>
      <c r="B84" s="20" t="s">
        <v>98</v>
      </c>
      <c r="C84" s="21" t="s">
        <v>132</v>
      </c>
      <c r="D84" s="22" t="s">
        <v>97</v>
      </c>
      <c r="E84" s="26">
        <v>512</v>
      </c>
      <c r="F84" s="27"/>
      <c r="G84" s="28">
        <f t="shared" si="1"/>
        <v>0</v>
      </c>
    </row>
    <row r="85" spans="1:7" s="2" customFormat="1" ht="24" customHeight="1">
      <c r="A85" s="6"/>
      <c r="B85" s="20" t="s">
        <v>133</v>
      </c>
      <c r="C85" s="21" t="s">
        <v>134</v>
      </c>
      <c r="D85" s="22" t="s">
        <v>97</v>
      </c>
      <c r="E85" s="26">
        <v>315</v>
      </c>
      <c r="F85" s="27"/>
      <c r="G85" s="28">
        <f t="shared" si="1"/>
        <v>0</v>
      </c>
    </row>
    <row r="86" spans="1:7" s="2" customFormat="1" ht="15" customHeight="1">
      <c r="A86" s="6"/>
      <c r="B86" s="20" t="s">
        <v>51</v>
      </c>
      <c r="C86" s="21" t="s">
        <v>82</v>
      </c>
      <c r="D86" s="22" t="s">
        <v>18</v>
      </c>
      <c r="E86" s="26"/>
      <c r="F86" s="27"/>
      <c r="G86" s="28"/>
    </row>
    <row r="87" spans="1:7" s="2" customFormat="1" ht="15" customHeight="1">
      <c r="A87" s="6"/>
      <c r="B87" s="20" t="s">
        <v>60</v>
      </c>
      <c r="C87" s="21" t="s">
        <v>131</v>
      </c>
      <c r="D87" s="22" t="s">
        <v>97</v>
      </c>
      <c r="E87" s="26">
        <v>46</v>
      </c>
      <c r="F87" s="27"/>
      <c r="G87" s="28">
        <f t="shared" si="1"/>
        <v>0</v>
      </c>
    </row>
    <row r="88" spans="1:7" s="2" customFormat="1" ht="15" customHeight="1">
      <c r="A88" s="6"/>
      <c r="B88" s="20" t="s">
        <v>53</v>
      </c>
      <c r="C88" s="21" t="s">
        <v>59</v>
      </c>
      <c r="D88" s="22" t="s">
        <v>18</v>
      </c>
      <c r="E88" s="26"/>
      <c r="F88" s="27"/>
      <c r="G88" s="28"/>
    </row>
    <row r="89" spans="1:7" s="2" customFormat="1" ht="27.75" customHeight="1">
      <c r="A89" s="6"/>
      <c r="B89" s="20" t="s">
        <v>64</v>
      </c>
      <c r="C89" s="21" t="s">
        <v>135</v>
      </c>
      <c r="D89" s="22" t="s">
        <v>97</v>
      </c>
      <c r="E89" s="26">
        <v>8</v>
      </c>
      <c r="F89" s="27"/>
      <c r="G89" s="28">
        <f t="shared" si="1"/>
        <v>0</v>
      </c>
    </row>
    <row r="90" spans="1:7" s="2" customFormat="1" ht="15" customHeight="1">
      <c r="A90" s="6"/>
      <c r="B90" s="20" t="s">
        <v>136</v>
      </c>
      <c r="C90" s="21" t="s">
        <v>137</v>
      </c>
      <c r="D90" s="22" t="s">
        <v>18</v>
      </c>
      <c r="E90" s="26"/>
      <c r="F90" s="27"/>
      <c r="G90" s="28"/>
    </row>
    <row r="91" spans="1:7" s="2" customFormat="1" ht="15" customHeight="1">
      <c r="A91" s="6"/>
      <c r="B91" s="20" t="s">
        <v>35</v>
      </c>
      <c r="C91" s="21" t="s">
        <v>94</v>
      </c>
      <c r="D91" s="22" t="s">
        <v>18</v>
      </c>
      <c r="E91" s="26"/>
      <c r="F91" s="27"/>
      <c r="G91" s="28"/>
    </row>
    <row r="92" spans="1:7" s="2" customFormat="1" ht="25.5" customHeight="1">
      <c r="A92" s="6"/>
      <c r="B92" s="20" t="s">
        <v>95</v>
      </c>
      <c r="C92" s="21" t="s">
        <v>138</v>
      </c>
      <c r="D92" s="22" t="s">
        <v>62</v>
      </c>
      <c r="E92" s="26">
        <v>8123</v>
      </c>
      <c r="F92" s="27"/>
      <c r="G92" s="28">
        <f t="shared" si="1"/>
        <v>0</v>
      </c>
    </row>
    <row r="93" spans="1:7" s="2" customFormat="1" ht="25.5" customHeight="1">
      <c r="A93" s="6"/>
      <c r="B93" s="20" t="s">
        <v>98</v>
      </c>
      <c r="C93" s="21" t="s">
        <v>139</v>
      </c>
      <c r="D93" s="22" t="s">
        <v>62</v>
      </c>
      <c r="E93" s="26">
        <v>5343</v>
      </c>
      <c r="F93" s="27"/>
      <c r="G93" s="28">
        <f t="shared" si="1"/>
        <v>0</v>
      </c>
    </row>
    <row r="94" spans="1:7" s="2" customFormat="1" ht="25.5" customHeight="1">
      <c r="A94" s="6"/>
      <c r="B94" s="20" t="s">
        <v>133</v>
      </c>
      <c r="C94" s="21" t="s">
        <v>140</v>
      </c>
      <c r="D94" s="22" t="s">
        <v>62</v>
      </c>
      <c r="E94" s="26">
        <v>5409</v>
      </c>
      <c r="F94" s="27"/>
      <c r="G94" s="28">
        <f t="shared" si="1"/>
        <v>0</v>
      </c>
    </row>
    <row r="95" spans="1:7" s="2" customFormat="1" ht="25.5" customHeight="1">
      <c r="A95" s="6"/>
      <c r="B95" s="20" t="s">
        <v>141</v>
      </c>
      <c r="C95" s="21" t="s">
        <v>142</v>
      </c>
      <c r="D95" s="22" t="s">
        <v>62</v>
      </c>
      <c r="E95" s="26">
        <v>8155</v>
      </c>
      <c r="F95" s="27"/>
      <c r="G95" s="28">
        <f t="shared" si="1"/>
        <v>0</v>
      </c>
    </row>
    <row r="96" spans="1:7" s="2" customFormat="1" ht="15" customHeight="1">
      <c r="A96" s="6"/>
      <c r="B96" s="20" t="s">
        <v>51</v>
      </c>
      <c r="C96" s="21" t="s">
        <v>100</v>
      </c>
      <c r="D96" s="22" t="s">
        <v>18</v>
      </c>
      <c r="E96" s="26"/>
      <c r="F96" s="27"/>
      <c r="G96" s="28"/>
    </row>
    <row r="97" spans="1:7" s="2" customFormat="1" ht="25.5" customHeight="1">
      <c r="A97" s="6"/>
      <c r="B97" s="20" t="s">
        <v>60</v>
      </c>
      <c r="C97" s="21" t="s">
        <v>143</v>
      </c>
      <c r="D97" s="22" t="s">
        <v>62</v>
      </c>
      <c r="E97" s="26">
        <v>7301</v>
      </c>
      <c r="F97" s="27"/>
      <c r="G97" s="28">
        <f t="shared" si="1"/>
        <v>0</v>
      </c>
    </row>
    <row r="98" spans="1:7" s="2" customFormat="1" ht="15" customHeight="1">
      <c r="A98" s="6"/>
      <c r="B98" s="20" t="s">
        <v>53</v>
      </c>
      <c r="C98" s="21" t="s">
        <v>82</v>
      </c>
      <c r="D98" s="22" t="s">
        <v>18</v>
      </c>
      <c r="E98" s="26"/>
      <c r="F98" s="27"/>
      <c r="G98" s="28"/>
    </row>
    <row r="99" spans="1:7" s="2" customFormat="1" ht="24.75" customHeight="1">
      <c r="A99" s="6"/>
      <c r="B99" s="20" t="s">
        <v>64</v>
      </c>
      <c r="C99" s="21" t="s">
        <v>144</v>
      </c>
      <c r="D99" s="22" t="s">
        <v>62</v>
      </c>
      <c r="E99" s="26">
        <v>3343</v>
      </c>
      <c r="F99" s="27"/>
      <c r="G99" s="28">
        <f t="shared" si="1"/>
        <v>0</v>
      </c>
    </row>
    <row r="100" spans="1:7" s="2" customFormat="1" ht="15" customHeight="1">
      <c r="A100" s="6"/>
      <c r="B100" s="20" t="s">
        <v>55</v>
      </c>
      <c r="C100" s="21" t="s">
        <v>145</v>
      </c>
      <c r="D100" s="22" t="s">
        <v>18</v>
      </c>
      <c r="E100" s="26"/>
      <c r="F100" s="27"/>
      <c r="G100" s="28"/>
    </row>
    <row r="101" spans="1:7" s="2" customFormat="1" ht="15" customHeight="1">
      <c r="A101" s="6"/>
      <c r="B101" s="20" t="s">
        <v>83</v>
      </c>
      <c r="C101" s="21" t="s">
        <v>146</v>
      </c>
      <c r="D101" s="22" t="s">
        <v>62</v>
      </c>
      <c r="E101" s="26">
        <v>647</v>
      </c>
      <c r="F101" s="27"/>
      <c r="G101" s="28">
        <f t="shared" si="1"/>
        <v>0</v>
      </c>
    </row>
    <row r="102" spans="1:7" s="2" customFormat="1" ht="15" customHeight="1">
      <c r="A102" s="6"/>
      <c r="B102" s="20" t="s">
        <v>118</v>
      </c>
      <c r="C102" s="21" t="s">
        <v>147</v>
      </c>
      <c r="D102" s="22" t="s">
        <v>62</v>
      </c>
      <c r="E102" s="26">
        <v>730</v>
      </c>
      <c r="F102" s="27"/>
      <c r="G102" s="28">
        <f t="shared" si="1"/>
        <v>0</v>
      </c>
    </row>
    <row r="103" spans="1:7" s="2" customFormat="1" ht="15" customHeight="1">
      <c r="A103" s="6"/>
      <c r="B103" s="20" t="s">
        <v>84</v>
      </c>
      <c r="C103" s="21" t="s">
        <v>148</v>
      </c>
      <c r="D103" s="22" t="s">
        <v>18</v>
      </c>
      <c r="E103" s="26"/>
      <c r="F103" s="27"/>
      <c r="G103" s="28"/>
    </row>
    <row r="104" spans="1:7" s="2" customFormat="1" ht="24.75" customHeight="1">
      <c r="A104" s="6"/>
      <c r="B104" s="20" t="s">
        <v>85</v>
      </c>
      <c r="C104" s="21" t="s">
        <v>149</v>
      </c>
      <c r="D104" s="22" t="s">
        <v>62</v>
      </c>
      <c r="E104" s="26">
        <v>157</v>
      </c>
      <c r="F104" s="27"/>
      <c r="G104" s="28">
        <f t="shared" si="1"/>
        <v>0</v>
      </c>
    </row>
    <row r="105" spans="1:7" s="1" customFormat="1" ht="15" customHeight="1">
      <c r="A105" s="10"/>
      <c r="B105" s="13" t="s">
        <v>150</v>
      </c>
      <c r="C105" s="13"/>
      <c r="D105" s="13"/>
      <c r="E105" s="13"/>
      <c r="F105" s="42"/>
      <c r="G105" s="43" t="s">
        <v>45</v>
      </c>
    </row>
    <row r="106" spans="1:7" ht="42" customHeight="1">
      <c r="A106" s="6"/>
      <c r="B106" s="6"/>
      <c r="C106" s="6"/>
      <c r="D106" s="6"/>
      <c r="E106" s="6"/>
      <c r="F106" s="7"/>
      <c r="G106" s="6"/>
    </row>
    <row r="107" spans="1:7" ht="27.75" customHeight="1">
      <c r="A107" s="6"/>
      <c r="B107" s="8" t="s">
        <v>21</v>
      </c>
      <c r="C107" s="8"/>
      <c r="D107" s="8"/>
      <c r="E107" s="8"/>
      <c r="F107" s="9"/>
      <c r="G107" s="8"/>
    </row>
    <row r="108" spans="1:7" ht="15" customHeight="1">
      <c r="A108" s="6"/>
      <c r="B108" s="11" t="s">
        <v>1</v>
      </c>
      <c r="C108" s="11"/>
      <c r="D108" s="11"/>
      <c r="E108" s="11"/>
      <c r="F108" s="12"/>
      <c r="G108" s="13" t="s">
        <v>22</v>
      </c>
    </row>
    <row r="109" spans="1:7" ht="21.75" customHeight="1">
      <c r="A109" s="6"/>
      <c r="B109" s="14" t="s">
        <v>46</v>
      </c>
      <c r="C109" s="14"/>
      <c r="D109" s="14"/>
      <c r="E109" s="14"/>
      <c r="F109" s="15"/>
      <c r="G109" s="14"/>
    </row>
    <row r="110" spans="1:7" s="2" customFormat="1" ht="21" customHeight="1">
      <c r="A110" s="6"/>
      <c r="B110" s="16" t="s">
        <v>24</v>
      </c>
      <c r="C110" s="17" t="s">
        <v>25</v>
      </c>
      <c r="D110" s="17" t="s">
        <v>26</v>
      </c>
      <c r="E110" s="17" t="s">
        <v>27</v>
      </c>
      <c r="F110" s="18" t="s">
        <v>28</v>
      </c>
      <c r="G110" s="19" t="s">
        <v>29</v>
      </c>
    </row>
    <row r="111" spans="1:7" s="2" customFormat="1" ht="27.75" customHeight="1">
      <c r="A111" s="6"/>
      <c r="B111" s="20" t="s">
        <v>87</v>
      </c>
      <c r="C111" s="21" t="s">
        <v>151</v>
      </c>
      <c r="D111" s="22" t="s">
        <v>62</v>
      </c>
      <c r="E111" s="26">
        <v>53.46</v>
      </c>
      <c r="F111" s="27"/>
      <c r="G111" s="28">
        <f>ROUND(F111*E111,2)</f>
        <v>0</v>
      </c>
    </row>
    <row r="112" spans="1:7" s="2" customFormat="1" ht="27.75" customHeight="1">
      <c r="A112" s="6"/>
      <c r="B112" s="20" t="s">
        <v>152</v>
      </c>
      <c r="C112" s="21" t="s">
        <v>153</v>
      </c>
      <c r="D112" s="22" t="s">
        <v>62</v>
      </c>
      <c r="E112" s="26">
        <v>89</v>
      </c>
      <c r="F112" s="27"/>
      <c r="G112" s="28">
        <f>ROUND(F112*E112,2)</f>
        <v>0</v>
      </c>
    </row>
    <row r="113" spans="1:7" ht="409.5" customHeight="1">
      <c r="A113" s="6"/>
      <c r="B113" s="29" t="s">
        <v>18</v>
      </c>
      <c r="C113" s="30" t="s">
        <v>18</v>
      </c>
      <c r="D113" s="31" t="s">
        <v>18</v>
      </c>
      <c r="E113" s="32"/>
      <c r="F113" s="33"/>
      <c r="G113" s="34"/>
    </row>
    <row r="114" spans="1:7" s="3" customFormat="1" ht="31.5" customHeight="1">
      <c r="A114" s="35"/>
      <c r="B114" s="36" t="s">
        <v>154</v>
      </c>
      <c r="C114" s="37"/>
      <c r="D114" s="38"/>
      <c r="E114" s="39">
        <f>ROUND(SUM(G22:G61,G68:G104,G111:G112),2)</f>
        <v>0</v>
      </c>
      <c r="F114" s="40"/>
      <c r="G114" s="41" t="s">
        <v>44</v>
      </c>
    </row>
    <row r="115" spans="1:7" s="1" customFormat="1" ht="15" customHeight="1">
      <c r="A115" s="10"/>
      <c r="B115" s="13" t="s">
        <v>155</v>
      </c>
      <c r="C115" s="13"/>
      <c r="D115" s="13"/>
      <c r="E115" s="13"/>
      <c r="F115" s="42"/>
      <c r="G115" s="43" t="s">
        <v>45</v>
      </c>
    </row>
  </sheetData>
  <sheetProtection password="CF50" sheet="1" objects="1"/>
  <mergeCells count="20">
    <mergeCell ref="B2:G2"/>
    <mergeCell ref="B3:F3"/>
    <mergeCell ref="B4:G4"/>
    <mergeCell ref="B13:D13"/>
    <mergeCell ref="E13:F13"/>
    <mergeCell ref="B14:F14"/>
    <mergeCell ref="B17:G17"/>
    <mergeCell ref="B18:F18"/>
    <mergeCell ref="B19:G19"/>
    <mergeCell ref="B62:F62"/>
    <mergeCell ref="B64:G64"/>
    <mergeCell ref="B65:F65"/>
    <mergeCell ref="B66:G66"/>
    <mergeCell ref="B105:F105"/>
    <mergeCell ref="B107:G107"/>
    <mergeCell ref="B108:F108"/>
    <mergeCell ref="B109:G109"/>
    <mergeCell ref="B114:D114"/>
    <mergeCell ref="E114:F114"/>
    <mergeCell ref="B115:F115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哆啦a梦de快樂</cp:lastModifiedBy>
  <dcterms:created xsi:type="dcterms:W3CDTF">2017-12-30T04:50:00Z</dcterms:created>
  <dcterms:modified xsi:type="dcterms:W3CDTF">2018-01-18T04:42:57Z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