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【标表1】投标报价汇总表" sheetId="1" r:id="rId1"/>
    <sheet name="【标表2】工程量清单表" sheetId="2" r:id="rId2"/>
  </sheets>
  <definedNames/>
  <calcPr fullCalcOnLoad="1"/>
</workbook>
</file>

<file path=xl/sharedStrings.xml><?xml version="1.0" encoding="utf-8"?>
<sst xmlns="http://schemas.openxmlformats.org/spreadsheetml/2006/main" count="297" uniqueCount="163">
  <si>
    <t>投标报价汇总表</t>
  </si>
  <si>
    <t>合同段：国道234（原省道232）荥阳境国道310以北段改建工程交通安全设施工程</t>
  </si>
  <si>
    <t>标表1</t>
  </si>
  <si>
    <t>序号</t>
  </si>
  <si>
    <t>章次</t>
  </si>
  <si>
    <t>科目名称</t>
  </si>
  <si>
    <t>金额（元）</t>
  </si>
  <si>
    <t>1</t>
  </si>
  <si>
    <t>100</t>
  </si>
  <si>
    <t xml:space="preserve">    总    则</t>
  </si>
  <si>
    <t>2</t>
  </si>
  <si>
    <t>600</t>
  </si>
  <si>
    <t xml:space="preserve">    安全设施及预埋管线</t>
  </si>
  <si>
    <t>3</t>
  </si>
  <si>
    <t>700</t>
  </si>
  <si>
    <t xml:space="preserve">    绿化及环境保护</t>
  </si>
  <si>
    <t>4</t>
  </si>
  <si>
    <t>第100章至第700章合计</t>
  </si>
  <si>
    <t>5</t>
  </si>
  <si>
    <t>已包含在清单合计中的材料、工程设备、专业工程暂估价合计</t>
  </si>
  <si>
    <t>6</t>
  </si>
  <si>
    <t>清单合计减去材料、工程设备、专业工程暂估价合计</t>
  </si>
  <si>
    <t>7</t>
  </si>
  <si>
    <t>创优基金（200章-700章）*1.5%</t>
  </si>
  <si>
    <t>8</t>
  </si>
  <si>
    <t>不可预见费 10%</t>
  </si>
  <si>
    <t>9</t>
  </si>
  <si>
    <t>评标价</t>
  </si>
  <si>
    <t>10</t>
  </si>
  <si>
    <t>投标报价</t>
  </si>
  <si>
    <t/>
  </si>
  <si>
    <t>清单   第 1 页</t>
  </si>
  <si>
    <t>共 1 页</t>
  </si>
  <si>
    <t>工程量清单表</t>
  </si>
  <si>
    <t>标表2</t>
  </si>
  <si>
    <t>第100章    总    则</t>
  </si>
  <si>
    <t>子目号</t>
  </si>
  <si>
    <t>子目名称</t>
  </si>
  <si>
    <t>单位</t>
  </si>
  <si>
    <t>数量</t>
  </si>
  <si>
    <t>单价</t>
  </si>
  <si>
    <t>合价</t>
  </si>
  <si>
    <t>101-1</t>
  </si>
  <si>
    <t>保险费</t>
  </si>
  <si>
    <t>-a</t>
  </si>
  <si>
    <t>按合同条款规定，提供建筑工程一切险</t>
  </si>
  <si>
    <t>总额</t>
  </si>
  <si>
    <t>-b</t>
  </si>
  <si>
    <t>按合同条款规定，提供第三方责任险</t>
  </si>
  <si>
    <t>102-1</t>
  </si>
  <si>
    <t>竣工文件</t>
  </si>
  <si>
    <t>102-2</t>
  </si>
  <si>
    <t>施工环保费</t>
  </si>
  <si>
    <t>102-3</t>
  </si>
  <si>
    <t>安全生产费</t>
  </si>
  <si>
    <t>103-3</t>
  </si>
  <si>
    <t>临时供电设施</t>
  </si>
  <si>
    <t>设施架设、拆除</t>
  </si>
  <si>
    <t>设施维修</t>
  </si>
  <si>
    <t>月</t>
  </si>
  <si>
    <t>103-5</t>
  </si>
  <si>
    <t>供水与排污设施</t>
  </si>
  <si>
    <t>104-1</t>
  </si>
  <si>
    <t>承包人驻地建设</t>
  </si>
  <si>
    <t xml:space="preserve">     第100章  合计   人民币 </t>
  </si>
  <si>
    <t>元</t>
  </si>
  <si>
    <t>共 4 页</t>
  </si>
  <si>
    <t>第600章    安全设施及预埋管线</t>
  </si>
  <si>
    <t>602-1</t>
  </si>
  <si>
    <t>C…级混凝土护栏</t>
  </si>
  <si>
    <t>C30防撞护栏（含端部及墙体黄黑相间标志漆）</t>
  </si>
  <si>
    <t>m</t>
  </si>
  <si>
    <t>-c</t>
  </si>
  <si>
    <t>C30挡墙段护栏</t>
  </si>
  <si>
    <t>-d</t>
  </si>
  <si>
    <t>C30防撞墩（含红白相间反光漆）</t>
  </si>
  <si>
    <t>-e</t>
  </si>
  <si>
    <t>C30防撞护栏基础</t>
  </si>
  <si>
    <t>m3</t>
  </si>
  <si>
    <t>602-2</t>
  </si>
  <si>
    <t>单面波形梁钢护栏</t>
  </si>
  <si>
    <t>普通型</t>
  </si>
  <si>
    <t>-a-1</t>
  </si>
  <si>
    <t>Gr-A-4E</t>
  </si>
  <si>
    <t>-a-2</t>
  </si>
  <si>
    <t>Gr-Am-4E</t>
  </si>
  <si>
    <t>加强型</t>
  </si>
  <si>
    <t>-b-1</t>
  </si>
  <si>
    <t>Gr-SB-2E</t>
  </si>
  <si>
    <t>-b-2</t>
  </si>
  <si>
    <t>Gr-A-2E</t>
  </si>
  <si>
    <t>-b-3</t>
  </si>
  <si>
    <t>Gr-Am-2E</t>
  </si>
  <si>
    <t>602-5</t>
  </si>
  <si>
    <t>波形梁钢护栏起、终端头</t>
  </si>
  <si>
    <t>分设型圆头式端头</t>
  </si>
  <si>
    <t>个</t>
  </si>
  <si>
    <t>603-5</t>
  </si>
  <si>
    <t>桥上防护网</t>
  </si>
  <si>
    <t>604-1</t>
  </si>
  <si>
    <t>单柱式交通标志</t>
  </si>
  <si>
    <t>▽=0.9m</t>
  </si>
  <si>
    <t>△=1.1m</t>
  </si>
  <si>
    <t>八边形=0.8m</t>
  </si>
  <si>
    <t>○=1.0m</t>
  </si>
  <si>
    <t>□=1.0m×1.0m</t>
  </si>
  <si>
    <t>-f</t>
  </si>
  <si>
    <t>□=1.2m×0.45m+□=1.0m×0.45m</t>
  </si>
  <si>
    <t>604-4</t>
  </si>
  <si>
    <t>门架式交通标志</t>
  </si>
  <si>
    <t>-h</t>
  </si>
  <si>
    <t>跨度19m～20m,4.2m×4.2m*2</t>
  </si>
  <si>
    <t>604-5</t>
  </si>
  <si>
    <t>单悬臂式交通标志</t>
  </si>
  <si>
    <t>2.7m×1.55m</t>
  </si>
  <si>
    <t>3.5m×3.0m</t>
  </si>
  <si>
    <t>3.85m×1.55m</t>
  </si>
  <si>
    <t>4.4m×2.95m</t>
  </si>
  <si>
    <t>5.25m×2.0m</t>
  </si>
  <si>
    <t>5.59m×4.29m</t>
  </si>
  <si>
    <t>-g</t>
  </si>
  <si>
    <t>6.0m×2.9m</t>
  </si>
  <si>
    <t>604-6</t>
  </si>
  <si>
    <t>双悬臂式交通标志</t>
  </si>
  <si>
    <t>2.16m×1.68m*2</t>
  </si>
  <si>
    <t>604-7</t>
  </si>
  <si>
    <t>附着式交通标志</t>
  </si>
  <si>
    <t>百米牌、里程牌（玻璃钢标志板）</t>
  </si>
  <si>
    <t>604-8</t>
  </si>
  <si>
    <t>里程碑</t>
  </si>
  <si>
    <t>604-9</t>
  </si>
  <si>
    <t>公路界碑</t>
  </si>
  <si>
    <t>604-10</t>
  </si>
  <si>
    <t>百米桩</t>
  </si>
  <si>
    <t>604-11</t>
  </si>
  <si>
    <t>防撞筒</t>
  </si>
  <si>
    <t>604-12</t>
  </si>
  <si>
    <t>示警桩</t>
  </si>
  <si>
    <t>清单   第 2 页</t>
  </si>
  <si>
    <t>605-1</t>
  </si>
  <si>
    <t>热熔型涂料路面标线</t>
  </si>
  <si>
    <t>㎡</t>
  </si>
  <si>
    <t>605-6</t>
  </si>
  <si>
    <t>轮廓标</t>
  </si>
  <si>
    <t>柱式轮廓标（工程塑料PVC材质）</t>
  </si>
  <si>
    <t>附着式轮廓标</t>
  </si>
  <si>
    <t>墙贴式轮廓标</t>
  </si>
  <si>
    <t>605-7</t>
  </si>
  <si>
    <t>立面标记</t>
  </si>
  <si>
    <t>m2</t>
  </si>
  <si>
    <t>605-9</t>
  </si>
  <si>
    <t>震荡标线</t>
  </si>
  <si>
    <t>606-1</t>
  </si>
  <si>
    <t>防眩板（玻璃钢）</t>
  </si>
  <si>
    <t>H=0.9M（混凝土护栏处）</t>
  </si>
  <si>
    <t>H=1.2M（混凝土防撞墩处）</t>
  </si>
  <si>
    <t xml:space="preserve">      第600章  合计   人民币 </t>
  </si>
  <si>
    <t>清单   第 3 页</t>
  </si>
  <si>
    <t>第700章    绿化及环境保护</t>
  </si>
  <si>
    <t>706-1</t>
  </si>
  <si>
    <t>声屏障</t>
  </si>
  <si>
    <t xml:space="preserve">      第700章  合计   人民币 </t>
  </si>
  <si>
    <t>清单   第 4 页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</si>
</sst>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  <numFmt numFmtId="181" formatCode="#0.000"/>
  </numFmts>
  <fonts count="51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SansSerif"/>
      <family val="0"/>
    </font>
    <font>
      <sz val="8"/>
      <color indexed="8"/>
      <name val="Arial Narrow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/>
      <top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8"/>
      </left>
      <right style="thin">
        <color indexed="8"/>
      </right>
      <top>
        <color indexed="8"/>
      </top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80" fontId="1" fillId="0" borderId="0" xfId="0" applyNumberFormat="1" applyFont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180" fontId="5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center" vertical="top" wrapText="1"/>
      <protection/>
    </xf>
    <xf numFmtId="180" fontId="6" fillId="33" borderId="0" xfId="0" applyNumberFormat="1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Alignment="1" applyProtection="1">
      <alignment vertical="center" wrapText="1"/>
      <protection/>
    </xf>
    <xf numFmtId="180" fontId="5" fillId="33" borderId="0" xfId="0" applyNumberFormat="1" applyFont="1" applyFill="1" applyAlignment="1" applyProtection="1">
      <alignment vertical="center" wrapText="1"/>
      <protection/>
    </xf>
    <xf numFmtId="18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7" fillId="33" borderId="9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80" fontId="7" fillId="33" borderId="10" xfId="0" applyNumberFormat="1" applyFont="1" applyFill="1" applyBorder="1" applyAlignment="1" applyProtection="1">
      <alignment horizontal="center" vertical="center" wrapText="1"/>
      <protection/>
    </xf>
    <xf numFmtId="18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180" fontId="7" fillId="33" borderId="13" xfId="0" applyNumberFormat="1" applyFont="1" applyFill="1" applyBorder="1" applyAlignment="1" applyProtection="1">
      <alignment horizontal="center" vertical="center" wrapText="1"/>
      <protection/>
    </xf>
    <xf numFmtId="18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right" vertical="center" wrapText="1"/>
      <protection/>
    </xf>
    <xf numFmtId="180" fontId="8" fillId="33" borderId="13" xfId="0" applyNumberFormat="1" applyFont="1" applyFill="1" applyBorder="1" applyAlignment="1" applyProtection="1">
      <alignment horizontal="right" vertical="center" wrapText="1"/>
      <protection locked="0"/>
    </xf>
    <xf numFmtId="180" fontId="8" fillId="33" borderId="14" xfId="0" applyNumberFormat="1" applyFont="1" applyFill="1" applyBorder="1" applyAlignment="1" applyProtection="1">
      <alignment horizontal="right" vertical="center" wrapText="1"/>
      <protection/>
    </xf>
    <xf numFmtId="180" fontId="8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181" fontId="5" fillId="33" borderId="13" xfId="0" applyNumberFormat="1" applyFont="1" applyFill="1" applyBorder="1" applyAlignment="1" applyProtection="1">
      <alignment horizontal="right" vertical="center" wrapText="1"/>
      <protection/>
    </xf>
    <xf numFmtId="180" fontId="5" fillId="33" borderId="13" xfId="0" applyNumberFormat="1" applyFont="1" applyFill="1" applyBorder="1" applyAlignment="1" applyProtection="1">
      <alignment horizontal="right" vertical="center" wrapText="1"/>
      <protection/>
    </xf>
    <xf numFmtId="180" fontId="5" fillId="33" borderId="14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9" fillId="33" borderId="15" xfId="0" applyFont="1" applyFill="1" applyBorder="1" applyAlignment="1" applyProtection="1">
      <alignment horizontal="right" vertical="center" wrapText="1"/>
      <protection/>
    </xf>
    <xf numFmtId="0" fontId="9" fillId="33" borderId="16" xfId="0" applyFont="1" applyFill="1" applyBorder="1" applyAlignment="1" applyProtection="1">
      <alignment horizontal="right" vertical="center" wrapText="1"/>
      <protection/>
    </xf>
    <xf numFmtId="0" fontId="9" fillId="33" borderId="17" xfId="0" applyFont="1" applyFill="1" applyBorder="1" applyAlignment="1" applyProtection="1">
      <alignment horizontal="right" vertical="center" wrapText="1"/>
      <protection/>
    </xf>
    <xf numFmtId="180" fontId="9" fillId="33" borderId="18" xfId="0" applyNumberFormat="1" applyFont="1" applyFill="1" applyBorder="1" applyAlignment="1" applyProtection="1">
      <alignment horizontal="center" vertical="center" wrapText="1"/>
      <protection/>
    </xf>
    <xf numFmtId="180" fontId="9" fillId="33" borderId="17" xfId="0" applyNumberFormat="1" applyFont="1" applyFill="1" applyBorder="1" applyAlignment="1" applyProtection="1">
      <alignment horizontal="center" vertical="center" wrapText="1"/>
      <protection/>
    </xf>
    <xf numFmtId="180" fontId="9" fillId="33" borderId="19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180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80" fontId="5" fillId="33" borderId="0" xfId="0" applyNumberFormat="1" applyFont="1" applyFill="1" applyAlignment="1" applyProtection="1">
      <alignment horizontal="left" vertical="center" wrapText="1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180" fontId="7" fillId="33" borderId="21" xfId="0" applyNumberFormat="1" applyFont="1" applyFill="1" applyBorder="1" applyAlignment="1" applyProtection="1">
      <alignment horizontal="center" vertical="center" wrapText="1"/>
      <protection/>
    </xf>
    <xf numFmtId="18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180" fontId="7" fillId="33" borderId="24" xfId="0" applyNumberFormat="1" applyFont="1" applyFill="1" applyBorder="1" applyAlignment="1" applyProtection="1">
      <alignment horizontal="center" vertical="center" wrapText="1"/>
      <protection/>
    </xf>
    <xf numFmtId="180" fontId="7" fillId="33" borderId="25" xfId="0" applyNumberFormat="1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left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181" fontId="8" fillId="33" borderId="24" xfId="0" applyNumberFormat="1" applyFont="1" applyFill="1" applyBorder="1" applyAlignment="1" applyProtection="1">
      <alignment horizontal="right" vertical="center" wrapText="1"/>
      <protection/>
    </xf>
    <xf numFmtId="180" fontId="8" fillId="33" borderId="24" xfId="0" applyNumberFormat="1" applyFont="1" applyFill="1" applyBorder="1" applyAlignment="1" applyProtection="1">
      <alignment horizontal="right" vertical="center" wrapText="1"/>
      <protection locked="0"/>
    </xf>
    <xf numFmtId="180" fontId="8" fillId="33" borderId="25" xfId="0" applyNumberFormat="1" applyFont="1" applyFill="1" applyBorder="1" applyAlignment="1" applyProtection="1">
      <alignment horizontal="right" vertical="center" wrapText="1"/>
      <protection/>
    </xf>
    <xf numFmtId="180" fontId="8" fillId="33" borderId="24" xfId="0" applyNumberFormat="1" applyFont="1" applyFill="1" applyBorder="1" applyAlignment="1" applyProtection="1">
      <alignment horizontal="right" vertical="center" wrapText="1"/>
      <protection/>
    </xf>
    <xf numFmtId="0" fontId="8" fillId="33" borderId="26" xfId="0" applyFont="1" applyFill="1" applyBorder="1" applyAlignment="1" applyProtection="1">
      <alignment horizontal="center" vertical="center" wrapText="1"/>
      <protection/>
    </xf>
    <xf numFmtId="0" fontId="8" fillId="33" borderId="27" xfId="0" applyFont="1" applyFill="1" applyBorder="1" applyAlignment="1" applyProtection="1">
      <alignment horizontal="left" vertical="center" wrapText="1"/>
      <protection/>
    </xf>
    <xf numFmtId="0" fontId="8" fillId="33" borderId="27" xfId="0" applyFont="1" applyFill="1" applyBorder="1" applyAlignment="1" applyProtection="1">
      <alignment horizontal="center" vertical="center" wrapText="1"/>
      <protection/>
    </xf>
    <xf numFmtId="180" fontId="8" fillId="33" borderId="27" xfId="0" applyNumberFormat="1" applyFont="1" applyFill="1" applyBorder="1" applyAlignment="1" applyProtection="1">
      <alignment horizontal="right" vertical="center" wrapText="1"/>
      <protection/>
    </xf>
    <xf numFmtId="180" fontId="8" fillId="33" borderId="28" xfId="0" applyNumberFormat="1" applyFont="1" applyFill="1" applyBorder="1" applyAlignment="1" applyProtection="1">
      <alignment horizontal="right" vertical="center" wrapText="1"/>
      <protection/>
    </xf>
    <xf numFmtId="0" fontId="9" fillId="33" borderId="18" xfId="0" applyNumberFormat="1" applyFont="1" applyFill="1" applyBorder="1" applyAlignment="1" applyProtection="1">
      <alignment horizontal="center" vertical="center" wrapText="1"/>
      <protection/>
    </xf>
    <xf numFmtId="180" fontId="9" fillId="33" borderId="17" xfId="0" applyNumberFormat="1" applyFont="1" applyFill="1" applyBorder="1" applyAlignment="1" applyProtection="1">
      <alignment vertical="center" wrapText="1"/>
      <protection/>
    </xf>
    <xf numFmtId="180" fontId="9" fillId="33" borderId="19" xfId="0" applyNumberFormat="1" applyFont="1" applyFill="1" applyBorder="1" applyAlignment="1" applyProtection="1">
      <alignment vertical="center" wrapText="1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180" fontId="7" fillId="33" borderId="29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left" vertical="top" wrapText="1"/>
      <protection/>
    </xf>
    <xf numFmtId="0" fontId="7" fillId="33" borderId="30" xfId="0" applyFont="1" applyFill="1" applyBorder="1" applyAlignment="1" applyProtection="1">
      <alignment horizontal="center" vertical="center" wrapText="1"/>
      <protection/>
    </xf>
    <xf numFmtId="180" fontId="7" fillId="33" borderId="31" xfId="0" applyNumberFormat="1" applyFont="1" applyFill="1" applyBorder="1" applyAlignment="1" applyProtection="1">
      <alignment horizontal="center" vertical="center" wrapText="1"/>
      <protection/>
    </xf>
    <xf numFmtId="0" fontId="8" fillId="33" borderId="30" xfId="0" applyFont="1" applyFill="1" applyBorder="1" applyAlignment="1" applyProtection="1">
      <alignment horizontal="center" vertical="center" wrapText="1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0" fontId="11" fillId="33" borderId="24" xfId="0" applyFont="1" applyFill="1" applyBorder="1" applyAlignment="1" applyProtection="1">
      <alignment horizontal="left" vertical="center" wrapText="1"/>
      <protection/>
    </xf>
    <xf numFmtId="0" fontId="11" fillId="33" borderId="24" xfId="0" applyFont="1" applyFill="1" applyBorder="1" applyAlignment="1" applyProtection="1">
      <alignment horizontal="center" vertical="center" wrapText="1"/>
      <protection/>
    </xf>
    <xf numFmtId="181" fontId="11" fillId="33" borderId="24" xfId="0" applyNumberFormat="1" applyFont="1" applyFill="1" applyBorder="1" applyAlignment="1" applyProtection="1">
      <alignment horizontal="right" vertical="center" wrapText="1"/>
      <protection/>
    </xf>
    <xf numFmtId="180" fontId="11" fillId="33" borderId="24" xfId="0" applyNumberFormat="1" applyFont="1" applyFill="1" applyBorder="1" applyAlignment="1" applyProtection="1">
      <alignment horizontal="right" vertical="center" wrapText="1"/>
      <protection/>
    </xf>
    <xf numFmtId="180" fontId="11" fillId="33" borderId="31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0" fontId="12" fillId="33" borderId="0" xfId="0" applyFont="1" applyFill="1" applyBorder="1" applyAlignment="1" applyProtection="1">
      <alignment horizontal="left" vertical="top" wrapText="1"/>
      <protection/>
    </xf>
    <xf numFmtId="180" fontId="12" fillId="33" borderId="0" xfId="0" applyNumberFormat="1" applyFont="1" applyFill="1" applyBorder="1" applyAlignment="1" applyProtection="1">
      <alignment horizontal="left" vertical="top" wrapText="1"/>
      <protection/>
    </xf>
    <xf numFmtId="0" fontId="9" fillId="33" borderId="32" xfId="0" applyFont="1" applyFill="1" applyBorder="1" applyAlignment="1" applyProtection="1">
      <alignment horizontal="center" vertical="center" wrapText="1"/>
      <protection/>
    </xf>
    <xf numFmtId="0" fontId="9" fillId="33" borderId="33" xfId="0" applyFont="1" applyFill="1" applyBorder="1" applyAlignment="1" applyProtection="1">
      <alignment horizontal="center" vertical="center" wrapText="1"/>
      <protection/>
    </xf>
    <xf numFmtId="180" fontId="9" fillId="33" borderId="34" xfId="0" applyNumberFormat="1" applyFont="1" applyFill="1" applyBorder="1" applyAlignment="1" applyProtection="1">
      <alignment horizontal="center" vertical="center" wrapText="1"/>
      <protection/>
    </xf>
    <xf numFmtId="180" fontId="8" fillId="33" borderId="31" xfId="0" applyNumberFormat="1" applyFont="1" applyFill="1" applyBorder="1" applyAlignment="1" applyProtection="1">
      <alignment horizontal="right" vertical="center" wrapText="1"/>
      <protection/>
    </xf>
    <xf numFmtId="180" fontId="13" fillId="33" borderId="31" xfId="0" applyNumberFormat="1" applyFont="1" applyFill="1" applyBorder="1" applyAlignment="1" applyProtection="1">
      <alignment horizontal="right" vertical="center" wrapText="1"/>
      <protection/>
    </xf>
    <xf numFmtId="0" fontId="5" fillId="33" borderId="35" xfId="0" applyFont="1" applyFill="1" applyBorder="1" applyAlignment="1" applyProtection="1">
      <alignment horizontal="right" vertical="center" wrapText="1"/>
      <protection/>
    </xf>
    <xf numFmtId="180" fontId="5" fillId="33" borderId="35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workbookViewId="0" topLeftCell="A1">
      <selection activeCell="A1" sqref="A1:IV65536"/>
    </sheetView>
  </sheetViews>
  <sheetFormatPr defaultColWidth="9.140625" defaultRowHeight="12.75"/>
  <cols>
    <col min="1" max="1" width="6.00390625" style="83" customWidth="1"/>
    <col min="2" max="2" width="6.7109375" style="83" customWidth="1"/>
    <col min="3" max="3" width="8.421875" style="83" customWidth="1"/>
    <col min="4" max="4" width="29.00390625" style="83" customWidth="1"/>
    <col min="5" max="5" width="25.140625" style="83" customWidth="1"/>
    <col min="6" max="6" width="16.28125" style="84" customWidth="1"/>
    <col min="7" max="16384" width="9.140625" style="83" customWidth="1"/>
  </cols>
  <sheetData>
    <row r="1" spans="1:6" ht="42" customHeight="1">
      <c r="A1" s="85"/>
      <c r="B1" s="85"/>
      <c r="C1" s="85"/>
      <c r="D1" s="85"/>
      <c r="E1" s="85"/>
      <c r="F1" s="86"/>
    </row>
    <row r="2" spans="1:6" ht="27.75" customHeight="1">
      <c r="A2" s="85"/>
      <c r="B2" s="9" t="s">
        <v>0</v>
      </c>
      <c r="C2" s="9"/>
      <c r="D2" s="9"/>
      <c r="E2" s="9"/>
      <c r="F2" s="10"/>
    </row>
    <row r="3" spans="1:6" s="82" customFormat="1" ht="15" customHeight="1">
      <c r="A3" s="7"/>
      <c r="B3" s="44" t="s">
        <v>1</v>
      </c>
      <c r="C3" s="44"/>
      <c r="D3" s="44"/>
      <c r="E3" s="44"/>
      <c r="F3" s="13" t="s">
        <v>2</v>
      </c>
    </row>
    <row r="4" spans="1:6" ht="34.5" customHeight="1">
      <c r="A4" s="85"/>
      <c r="B4" s="87" t="s">
        <v>3</v>
      </c>
      <c r="C4" s="88" t="s">
        <v>4</v>
      </c>
      <c r="D4" s="88" t="s">
        <v>5</v>
      </c>
      <c r="E4" s="88"/>
      <c r="F4" s="89" t="s">
        <v>6</v>
      </c>
    </row>
    <row r="5" spans="1:6" ht="21.75" customHeight="1">
      <c r="A5" s="85"/>
      <c r="B5" s="74" t="s">
        <v>7</v>
      </c>
      <c r="C5" s="56" t="s">
        <v>8</v>
      </c>
      <c r="D5" s="56" t="s">
        <v>9</v>
      </c>
      <c r="E5" s="56"/>
      <c r="F5" s="90">
        <f>ROUND('【标表2】工程量清单表'!E18,2)</f>
        <v>0</v>
      </c>
    </row>
    <row r="6" spans="1:6" ht="21.75" customHeight="1">
      <c r="A6" s="85"/>
      <c r="B6" s="74" t="s">
        <v>10</v>
      </c>
      <c r="C6" s="56" t="s">
        <v>11</v>
      </c>
      <c r="D6" s="56" t="s">
        <v>12</v>
      </c>
      <c r="E6" s="56"/>
      <c r="F6" s="90">
        <f>ROUND('【标表2】工程量清单表'!E86,2)</f>
        <v>0</v>
      </c>
    </row>
    <row r="7" spans="1:6" ht="21.75" customHeight="1">
      <c r="A7" s="85"/>
      <c r="B7" s="74" t="s">
        <v>13</v>
      </c>
      <c r="C7" s="56" t="s">
        <v>14</v>
      </c>
      <c r="D7" s="56" t="s">
        <v>15</v>
      </c>
      <c r="E7" s="56"/>
      <c r="F7" s="90">
        <f>ROUND('【标表2】工程量清单表'!E96,2)</f>
        <v>0</v>
      </c>
    </row>
    <row r="8" spans="1:6" ht="21.75" customHeight="1">
      <c r="A8" s="85"/>
      <c r="B8" s="74" t="s">
        <v>16</v>
      </c>
      <c r="C8" s="56" t="s">
        <v>17</v>
      </c>
      <c r="D8" s="56"/>
      <c r="E8" s="56"/>
      <c r="F8" s="90">
        <f>SUM(F5:F7)</f>
        <v>0</v>
      </c>
    </row>
    <row r="9" spans="1:6" ht="21.75" customHeight="1">
      <c r="A9" s="85"/>
      <c r="B9" s="74" t="s">
        <v>18</v>
      </c>
      <c r="C9" s="56" t="s">
        <v>19</v>
      </c>
      <c r="D9" s="56"/>
      <c r="E9" s="56"/>
      <c r="F9" s="90">
        <v>0</v>
      </c>
    </row>
    <row r="10" spans="1:6" ht="21.75" customHeight="1">
      <c r="A10" s="85"/>
      <c r="B10" s="74" t="s">
        <v>20</v>
      </c>
      <c r="C10" s="56" t="s">
        <v>21</v>
      </c>
      <c r="D10" s="56"/>
      <c r="E10" s="56"/>
      <c r="F10" s="90">
        <f>F8-F9</f>
        <v>0</v>
      </c>
    </row>
    <row r="11" spans="1:6" ht="21.75" customHeight="1">
      <c r="A11" s="85"/>
      <c r="B11" s="74" t="s">
        <v>22</v>
      </c>
      <c r="C11" s="56" t="s">
        <v>23</v>
      </c>
      <c r="D11" s="56"/>
      <c r="E11" s="56"/>
      <c r="F11" s="90">
        <f>ROUND((F6+F7)*0.015,2)</f>
        <v>0</v>
      </c>
    </row>
    <row r="12" spans="1:6" ht="21.75" customHeight="1">
      <c r="A12" s="85"/>
      <c r="B12" s="74" t="s">
        <v>24</v>
      </c>
      <c r="C12" s="56" t="s">
        <v>25</v>
      </c>
      <c r="D12" s="56"/>
      <c r="E12" s="56"/>
      <c r="F12" s="90">
        <f>ROUND(F10*0.1,2)</f>
        <v>0</v>
      </c>
    </row>
    <row r="13" spans="1:6" ht="21.75" customHeight="1">
      <c r="A13" s="85"/>
      <c r="B13" s="74" t="s">
        <v>26</v>
      </c>
      <c r="C13" s="56" t="s">
        <v>27</v>
      </c>
      <c r="D13" s="56"/>
      <c r="E13" s="56"/>
      <c r="F13" s="90">
        <f>F8-F9</f>
        <v>0</v>
      </c>
    </row>
    <row r="14" spans="1:6" ht="21.75" customHeight="1">
      <c r="A14" s="85"/>
      <c r="B14" s="74" t="s">
        <v>28</v>
      </c>
      <c r="C14" s="56" t="s">
        <v>29</v>
      </c>
      <c r="D14" s="56"/>
      <c r="E14" s="56"/>
      <c r="F14" s="90">
        <f>F8+F11+F12</f>
        <v>0</v>
      </c>
    </row>
    <row r="15" spans="1:6" ht="303.75" customHeight="1">
      <c r="A15" s="85"/>
      <c r="B15" s="75" t="s">
        <v>30</v>
      </c>
      <c r="C15" s="77" t="s">
        <v>30</v>
      </c>
      <c r="D15" s="77"/>
      <c r="E15" s="77"/>
      <c r="F15" s="91"/>
    </row>
    <row r="16" spans="1:6" s="1" customFormat="1" ht="15" customHeight="1">
      <c r="A16" s="7"/>
      <c r="B16" s="92" t="s">
        <v>31</v>
      </c>
      <c r="C16" s="92"/>
      <c r="D16" s="92"/>
      <c r="E16" s="92"/>
      <c r="F16" s="93" t="s">
        <v>32</v>
      </c>
    </row>
    <row r="17" spans="1:6" ht="31.5" customHeight="1">
      <c r="A17" s="85"/>
      <c r="B17" s="85"/>
      <c r="C17" s="85"/>
      <c r="D17" s="85"/>
      <c r="E17" s="85"/>
      <c r="F17" s="86"/>
    </row>
  </sheetData>
  <sheetProtection password="ED67" sheet="1" objects="1" selectLockedCells="1"/>
  <mergeCells count="15">
    <mergeCell ref="B2:F2"/>
    <mergeCell ref="B3:E3"/>
    <mergeCell ref="D4:E4"/>
    <mergeCell ref="D5:E5"/>
    <mergeCell ref="D6:E6"/>
    <mergeCell ref="D7:E7"/>
    <mergeCell ref="C8:E8"/>
    <mergeCell ref="C9:E9"/>
    <mergeCell ref="C10:E10"/>
    <mergeCell ref="C11:E11"/>
    <mergeCell ref="C12:E12"/>
    <mergeCell ref="C13:E13"/>
    <mergeCell ref="C14:E14"/>
    <mergeCell ref="C15:E15"/>
    <mergeCell ref="B16:E16"/>
  </mergeCells>
  <printOptions/>
  <pageMargins left="0.55" right="0.5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workbookViewId="0" topLeftCell="A1">
      <selection activeCell="F7" sqref="F7:F16"/>
    </sheetView>
  </sheetViews>
  <sheetFormatPr defaultColWidth="9.140625" defaultRowHeight="12.75"/>
  <cols>
    <col min="1" max="1" width="7.28125" style="5" customWidth="1"/>
    <col min="2" max="2" width="8.421875" style="5" customWidth="1"/>
    <col min="3" max="3" width="40.421875" style="5" customWidth="1"/>
    <col min="4" max="4" width="6.7109375" style="5" customWidth="1"/>
    <col min="5" max="5" width="9.57421875" style="5" customWidth="1"/>
    <col min="6" max="6" width="12.140625" style="6" customWidth="1"/>
    <col min="7" max="7" width="13.140625" style="6" customWidth="1"/>
    <col min="8" max="16384" width="9.140625" style="5" customWidth="1"/>
  </cols>
  <sheetData>
    <row r="1" spans="1:7" ht="42" customHeight="1">
      <c r="A1" s="7"/>
      <c r="B1" s="7"/>
      <c r="C1" s="7"/>
      <c r="D1" s="7"/>
      <c r="E1" s="7"/>
      <c r="F1" s="8"/>
      <c r="G1" s="8"/>
    </row>
    <row r="2" spans="1:7" ht="27.75" customHeight="1">
      <c r="A2" s="7"/>
      <c r="B2" s="9" t="s">
        <v>33</v>
      </c>
      <c r="C2" s="9"/>
      <c r="D2" s="9"/>
      <c r="E2" s="9"/>
      <c r="F2" s="10"/>
      <c r="G2" s="10"/>
    </row>
    <row r="3" spans="1:7" s="1" customFormat="1" ht="15" customHeight="1">
      <c r="A3" s="7"/>
      <c r="B3" s="11" t="s">
        <v>1</v>
      </c>
      <c r="C3" s="11"/>
      <c r="D3" s="11"/>
      <c r="E3" s="11"/>
      <c r="F3" s="12"/>
      <c r="G3" s="13" t="s">
        <v>34</v>
      </c>
    </row>
    <row r="4" spans="1:7" ht="21.75" customHeight="1">
      <c r="A4" s="7"/>
      <c r="B4" s="14" t="s">
        <v>35</v>
      </c>
      <c r="C4" s="15"/>
      <c r="D4" s="15"/>
      <c r="E4" s="15"/>
      <c r="F4" s="16"/>
      <c r="G4" s="17"/>
    </row>
    <row r="5" spans="1:7" ht="16.5" customHeight="1">
      <c r="A5" s="7"/>
      <c r="B5" s="18" t="s">
        <v>36</v>
      </c>
      <c r="C5" s="19" t="s">
        <v>37</v>
      </c>
      <c r="D5" s="19" t="s">
        <v>38</v>
      </c>
      <c r="E5" s="19" t="s">
        <v>39</v>
      </c>
      <c r="F5" s="20" t="s">
        <v>40</v>
      </c>
      <c r="G5" s="21" t="s">
        <v>41</v>
      </c>
    </row>
    <row r="6" spans="1:7" ht="18" customHeight="1">
      <c r="A6" s="7"/>
      <c r="B6" s="22" t="s">
        <v>42</v>
      </c>
      <c r="C6" s="23" t="s">
        <v>43</v>
      </c>
      <c r="D6" s="24" t="s">
        <v>30</v>
      </c>
      <c r="E6" s="25" t="s">
        <v>30</v>
      </c>
      <c r="F6" s="26"/>
      <c r="G6" s="27" t="s">
        <v>30</v>
      </c>
    </row>
    <row r="7" spans="1:7" ht="18" customHeight="1">
      <c r="A7" s="7"/>
      <c r="B7" s="22" t="s">
        <v>44</v>
      </c>
      <c r="C7" s="23" t="s">
        <v>45</v>
      </c>
      <c r="D7" s="24" t="s">
        <v>46</v>
      </c>
      <c r="E7" s="28">
        <v>1</v>
      </c>
      <c r="F7" s="26"/>
      <c r="G7" s="27">
        <f>ROUND(E7*F7,2)</f>
        <v>0</v>
      </c>
    </row>
    <row r="8" spans="1:7" ht="18" customHeight="1">
      <c r="A8" s="7"/>
      <c r="B8" s="22" t="s">
        <v>47</v>
      </c>
      <c r="C8" s="23" t="s">
        <v>48</v>
      </c>
      <c r="D8" s="24" t="s">
        <v>46</v>
      </c>
      <c r="E8" s="28">
        <v>1</v>
      </c>
      <c r="F8" s="26"/>
      <c r="G8" s="27">
        <f>ROUND(E8*F8,2)</f>
        <v>0</v>
      </c>
    </row>
    <row r="9" spans="1:7" ht="18" customHeight="1">
      <c r="A9" s="7"/>
      <c r="B9" s="22" t="s">
        <v>49</v>
      </c>
      <c r="C9" s="23" t="s">
        <v>50</v>
      </c>
      <c r="D9" s="24" t="s">
        <v>46</v>
      </c>
      <c r="E9" s="28">
        <v>1</v>
      </c>
      <c r="F9" s="26"/>
      <c r="G9" s="27">
        <f>ROUND(E9*F9,2)</f>
        <v>0</v>
      </c>
    </row>
    <row r="10" spans="1:7" ht="18" customHeight="1">
      <c r="A10" s="7"/>
      <c r="B10" s="22" t="s">
        <v>51</v>
      </c>
      <c r="C10" s="23" t="s">
        <v>52</v>
      </c>
      <c r="D10" s="24" t="s">
        <v>46</v>
      </c>
      <c r="E10" s="28">
        <v>1</v>
      </c>
      <c r="F10" s="26"/>
      <c r="G10" s="27">
        <f>ROUND(E10*F10,2)</f>
        <v>0</v>
      </c>
    </row>
    <row r="11" spans="1:7" ht="18" customHeight="1">
      <c r="A11" s="7"/>
      <c r="B11" s="22" t="s">
        <v>53</v>
      </c>
      <c r="C11" s="23" t="s">
        <v>54</v>
      </c>
      <c r="D11" s="24" t="s">
        <v>46</v>
      </c>
      <c r="E11" s="28">
        <v>1</v>
      </c>
      <c r="F11" s="26"/>
      <c r="G11" s="27">
        <f>ROUND(E11*F11,2)</f>
        <v>0</v>
      </c>
    </row>
    <row r="12" spans="1:7" ht="21.75" customHeight="1">
      <c r="A12" s="7"/>
      <c r="B12" s="22" t="s">
        <v>55</v>
      </c>
      <c r="C12" s="23" t="s">
        <v>56</v>
      </c>
      <c r="D12" s="24" t="s">
        <v>30</v>
      </c>
      <c r="E12" s="28"/>
      <c r="F12" s="26"/>
      <c r="G12" s="27"/>
    </row>
    <row r="13" spans="1:7" ht="21.75" customHeight="1">
      <c r="A13" s="7"/>
      <c r="B13" s="22" t="s">
        <v>44</v>
      </c>
      <c r="C13" s="23" t="s">
        <v>57</v>
      </c>
      <c r="D13" s="24" t="s">
        <v>46</v>
      </c>
      <c r="E13" s="28">
        <v>1</v>
      </c>
      <c r="F13" s="26"/>
      <c r="G13" s="27">
        <f>ROUND(E13*F13,2)</f>
        <v>0</v>
      </c>
    </row>
    <row r="14" spans="1:7" ht="21.75" customHeight="1">
      <c r="A14" s="7"/>
      <c r="B14" s="22" t="s">
        <v>47</v>
      </c>
      <c r="C14" s="23" t="s">
        <v>58</v>
      </c>
      <c r="D14" s="24" t="s">
        <v>59</v>
      </c>
      <c r="E14" s="28">
        <v>4</v>
      </c>
      <c r="F14" s="26"/>
      <c r="G14" s="27">
        <f>ROUND(E14*F14,2)</f>
        <v>0</v>
      </c>
    </row>
    <row r="15" spans="1:7" ht="21.75" customHeight="1">
      <c r="A15" s="7"/>
      <c r="B15" s="22" t="s">
        <v>60</v>
      </c>
      <c r="C15" s="23" t="s">
        <v>61</v>
      </c>
      <c r="D15" s="24" t="s">
        <v>46</v>
      </c>
      <c r="E15" s="28">
        <v>1</v>
      </c>
      <c r="F15" s="26"/>
      <c r="G15" s="27">
        <f>ROUND(E15*F15,2)</f>
        <v>0</v>
      </c>
    </row>
    <row r="16" spans="1:7" ht="21.75" customHeight="1">
      <c r="A16" s="7"/>
      <c r="B16" s="22" t="s">
        <v>62</v>
      </c>
      <c r="C16" s="23" t="s">
        <v>63</v>
      </c>
      <c r="D16" s="24" t="s">
        <v>46</v>
      </c>
      <c r="E16" s="28">
        <v>1</v>
      </c>
      <c r="F16" s="26"/>
      <c r="G16" s="27">
        <f>ROUND(E16*F16,2)</f>
        <v>0</v>
      </c>
    </row>
    <row r="17" spans="1:7" ht="402" customHeight="1">
      <c r="A17" s="7"/>
      <c r="B17" s="29" t="s">
        <v>30</v>
      </c>
      <c r="C17" s="30" t="s">
        <v>30</v>
      </c>
      <c r="D17" s="31" t="s">
        <v>30</v>
      </c>
      <c r="E17" s="32"/>
      <c r="F17" s="33"/>
      <c r="G17" s="34"/>
    </row>
    <row r="18" spans="1:7" s="2" customFormat="1" ht="25.5" customHeight="1">
      <c r="A18" s="35"/>
      <c r="B18" s="36" t="s">
        <v>64</v>
      </c>
      <c r="C18" s="37"/>
      <c r="D18" s="38"/>
      <c r="E18" s="39">
        <f>ROUND(SUM(G6:G16),2)</f>
        <v>0</v>
      </c>
      <c r="F18" s="40"/>
      <c r="G18" s="41" t="s">
        <v>65</v>
      </c>
    </row>
    <row r="19" spans="1:7" s="1" customFormat="1" ht="24" customHeight="1">
      <c r="A19" s="7"/>
      <c r="B19" s="42" t="s">
        <v>31</v>
      </c>
      <c r="C19" s="42"/>
      <c r="D19" s="42"/>
      <c r="E19" s="42"/>
      <c r="F19" s="13"/>
      <c r="G19" s="43" t="s">
        <v>66</v>
      </c>
    </row>
    <row r="20" spans="1:7" ht="31.5" customHeight="1">
      <c r="A20" s="7"/>
      <c r="B20" s="7"/>
      <c r="C20" s="7"/>
      <c r="D20" s="7"/>
      <c r="E20" s="7"/>
      <c r="F20" s="8"/>
      <c r="G20" s="8"/>
    </row>
    <row r="21" spans="1:7" ht="27.75" customHeight="1">
      <c r="A21" s="7"/>
      <c r="B21" s="9" t="s">
        <v>33</v>
      </c>
      <c r="C21" s="9"/>
      <c r="D21" s="9"/>
      <c r="E21" s="9"/>
      <c r="F21" s="10"/>
      <c r="G21" s="10"/>
    </row>
    <row r="22" spans="1:7" s="1" customFormat="1" ht="15" customHeight="1">
      <c r="A22" s="7"/>
      <c r="B22" s="44" t="s">
        <v>1</v>
      </c>
      <c r="C22" s="44"/>
      <c r="D22" s="44"/>
      <c r="E22" s="44"/>
      <c r="F22" s="45"/>
      <c r="G22" s="13" t="s">
        <v>34</v>
      </c>
    </row>
    <row r="23" spans="1:7" ht="21.75" customHeight="1">
      <c r="A23" s="7"/>
      <c r="B23" s="46" t="s">
        <v>67</v>
      </c>
      <c r="C23" s="47"/>
      <c r="D23" s="47"/>
      <c r="E23" s="47"/>
      <c r="F23" s="48"/>
      <c r="G23" s="49"/>
    </row>
    <row r="24" spans="1:7" ht="16.5" customHeight="1">
      <c r="A24" s="7"/>
      <c r="B24" s="50" t="s">
        <v>36</v>
      </c>
      <c r="C24" s="51" t="s">
        <v>37</v>
      </c>
      <c r="D24" s="51" t="s">
        <v>38</v>
      </c>
      <c r="E24" s="51" t="s">
        <v>39</v>
      </c>
      <c r="F24" s="52" t="s">
        <v>40</v>
      </c>
      <c r="G24" s="53" t="s">
        <v>41</v>
      </c>
    </row>
    <row r="25" spans="1:7" ht="15" customHeight="1">
      <c r="A25" s="7"/>
      <c r="B25" s="54" t="s">
        <v>68</v>
      </c>
      <c r="C25" s="55" t="s">
        <v>69</v>
      </c>
      <c r="D25" s="56" t="s">
        <v>30</v>
      </c>
      <c r="E25" s="57"/>
      <c r="F25" s="58"/>
      <c r="G25" s="59"/>
    </row>
    <row r="26" spans="1:7" ht="16.5" customHeight="1">
      <c r="A26" s="7"/>
      <c r="B26" s="54" t="s">
        <v>47</v>
      </c>
      <c r="C26" s="55" t="s">
        <v>70</v>
      </c>
      <c r="D26" s="56" t="s">
        <v>71</v>
      </c>
      <c r="E26" s="60">
        <v>560</v>
      </c>
      <c r="F26" s="58"/>
      <c r="G26" s="27">
        <f>ROUND(E26*F26,2)</f>
        <v>0</v>
      </c>
    </row>
    <row r="27" spans="1:7" ht="16.5" customHeight="1">
      <c r="A27" s="7"/>
      <c r="B27" s="54" t="s">
        <v>72</v>
      </c>
      <c r="C27" s="55" t="s">
        <v>73</v>
      </c>
      <c r="D27" s="56" t="s">
        <v>71</v>
      </c>
      <c r="E27" s="60">
        <v>1453</v>
      </c>
      <c r="F27" s="58"/>
      <c r="G27" s="27">
        <f aca="true" t="shared" si="0" ref="G27:G68">ROUND(E27*F27,2)</f>
        <v>0</v>
      </c>
    </row>
    <row r="28" spans="1:7" ht="16.5" customHeight="1">
      <c r="A28" s="7"/>
      <c r="B28" s="54" t="s">
        <v>74</v>
      </c>
      <c r="C28" s="55" t="s">
        <v>75</v>
      </c>
      <c r="D28" s="56" t="s">
        <v>71</v>
      </c>
      <c r="E28" s="60">
        <v>146</v>
      </c>
      <c r="F28" s="58"/>
      <c r="G28" s="27">
        <f t="shared" si="0"/>
        <v>0</v>
      </c>
    </row>
    <row r="29" spans="1:7" ht="16.5" customHeight="1">
      <c r="A29" s="7"/>
      <c r="B29" s="54" t="s">
        <v>76</v>
      </c>
      <c r="C29" s="55" t="s">
        <v>77</v>
      </c>
      <c r="D29" s="56" t="s">
        <v>78</v>
      </c>
      <c r="E29" s="60">
        <v>224</v>
      </c>
      <c r="F29" s="58"/>
      <c r="G29" s="27">
        <f t="shared" si="0"/>
        <v>0</v>
      </c>
    </row>
    <row r="30" spans="1:7" ht="16.5" customHeight="1">
      <c r="A30" s="7"/>
      <c r="B30" s="54" t="s">
        <v>79</v>
      </c>
      <c r="C30" s="55" t="s">
        <v>80</v>
      </c>
      <c r="D30" s="56" t="s">
        <v>30</v>
      </c>
      <c r="E30" s="60"/>
      <c r="F30" s="58"/>
      <c r="G30" s="27"/>
    </row>
    <row r="31" spans="1:7" ht="16.5" customHeight="1">
      <c r="A31" s="7"/>
      <c r="B31" s="54" t="s">
        <v>44</v>
      </c>
      <c r="C31" s="55" t="s">
        <v>81</v>
      </c>
      <c r="D31" s="56" t="s">
        <v>30</v>
      </c>
      <c r="E31" s="60"/>
      <c r="F31" s="58"/>
      <c r="G31" s="27"/>
    </row>
    <row r="32" spans="1:7" ht="16.5" customHeight="1">
      <c r="A32" s="7"/>
      <c r="B32" s="54" t="s">
        <v>82</v>
      </c>
      <c r="C32" s="55" t="s">
        <v>83</v>
      </c>
      <c r="D32" s="56" t="s">
        <v>71</v>
      </c>
      <c r="E32" s="60">
        <v>2074</v>
      </c>
      <c r="F32" s="58"/>
      <c r="G32" s="27">
        <f t="shared" si="0"/>
        <v>0</v>
      </c>
    </row>
    <row r="33" spans="1:7" ht="16.5" customHeight="1">
      <c r="A33" s="7"/>
      <c r="B33" s="54" t="s">
        <v>84</v>
      </c>
      <c r="C33" s="55" t="s">
        <v>85</v>
      </c>
      <c r="D33" s="56" t="s">
        <v>71</v>
      </c>
      <c r="E33" s="60">
        <v>26540</v>
      </c>
      <c r="F33" s="58"/>
      <c r="G33" s="27">
        <f t="shared" si="0"/>
        <v>0</v>
      </c>
    </row>
    <row r="34" spans="1:7" ht="16.5" customHeight="1">
      <c r="A34" s="7"/>
      <c r="B34" s="54" t="s">
        <v>47</v>
      </c>
      <c r="C34" s="55" t="s">
        <v>86</v>
      </c>
      <c r="D34" s="56" t="s">
        <v>30</v>
      </c>
      <c r="E34" s="60"/>
      <c r="F34" s="58"/>
      <c r="G34" s="27"/>
    </row>
    <row r="35" spans="1:7" ht="16.5" customHeight="1">
      <c r="A35" s="7"/>
      <c r="B35" s="54" t="s">
        <v>87</v>
      </c>
      <c r="C35" s="55" t="s">
        <v>88</v>
      </c>
      <c r="D35" s="56" t="s">
        <v>71</v>
      </c>
      <c r="E35" s="60">
        <v>1804</v>
      </c>
      <c r="F35" s="58"/>
      <c r="G35" s="27">
        <f t="shared" si="0"/>
        <v>0</v>
      </c>
    </row>
    <row r="36" spans="1:7" ht="16.5" customHeight="1">
      <c r="A36" s="7"/>
      <c r="B36" s="54" t="s">
        <v>89</v>
      </c>
      <c r="C36" s="55" t="s">
        <v>90</v>
      </c>
      <c r="D36" s="56" t="s">
        <v>71</v>
      </c>
      <c r="E36" s="60">
        <v>6774</v>
      </c>
      <c r="F36" s="58"/>
      <c r="G36" s="27">
        <f t="shared" si="0"/>
        <v>0</v>
      </c>
    </row>
    <row r="37" spans="1:7" ht="16.5" customHeight="1">
      <c r="A37" s="7"/>
      <c r="B37" s="54" t="s">
        <v>91</v>
      </c>
      <c r="C37" s="55" t="s">
        <v>92</v>
      </c>
      <c r="D37" s="56" t="s">
        <v>71</v>
      </c>
      <c r="E37" s="60">
        <v>4480</v>
      </c>
      <c r="F37" s="58"/>
      <c r="G37" s="27">
        <f t="shared" si="0"/>
        <v>0</v>
      </c>
    </row>
    <row r="38" spans="1:7" ht="16.5" customHeight="1">
      <c r="A38" s="7"/>
      <c r="B38" s="54" t="s">
        <v>93</v>
      </c>
      <c r="C38" s="55" t="s">
        <v>94</v>
      </c>
      <c r="D38" s="56" t="s">
        <v>30</v>
      </c>
      <c r="E38" s="60"/>
      <c r="F38" s="58"/>
      <c r="G38" s="27"/>
    </row>
    <row r="39" spans="1:7" ht="16.5" customHeight="1">
      <c r="A39" s="7"/>
      <c r="B39" s="54" t="s">
        <v>44</v>
      </c>
      <c r="C39" s="55" t="s">
        <v>95</v>
      </c>
      <c r="D39" s="56" t="s">
        <v>96</v>
      </c>
      <c r="E39" s="60">
        <v>182</v>
      </c>
      <c r="F39" s="58"/>
      <c r="G39" s="27">
        <f t="shared" si="0"/>
        <v>0</v>
      </c>
    </row>
    <row r="40" spans="1:7" ht="16.5" customHeight="1">
      <c r="A40" s="7"/>
      <c r="B40" s="54" t="s">
        <v>97</v>
      </c>
      <c r="C40" s="55" t="s">
        <v>98</v>
      </c>
      <c r="D40" s="56" t="s">
        <v>71</v>
      </c>
      <c r="E40" s="60">
        <v>300</v>
      </c>
      <c r="F40" s="58"/>
      <c r="G40" s="27">
        <f t="shared" si="0"/>
        <v>0</v>
      </c>
    </row>
    <row r="41" spans="1:7" ht="16.5" customHeight="1">
      <c r="A41" s="7"/>
      <c r="B41" s="54" t="s">
        <v>99</v>
      </c>
      <c r="C41" s="55" t="s">
        <v>100</v>
      </c>
      <c r="D41" s="56" t="s">
        <v>30</v>
      </c>
      <c r="E41" s="60"/>
      <c r="F41" s="58"/>
      <c r="G41" s="27"/>
    </row>
    <row r="42" spans="1:7" ht="16.5" customHeight="1">
      <c r="A42" s="7"/>
      <c r="B42" s="54" t="s">
        <v>44</v>
      </c>
      <c r="C42" s="55" t="s">
        <v>101</v>
      </c>
      <c r="D42" s="56" t="s">
        <v>96</v>
      </c>
      <c r="E42" s="60">
        <v>11</v>
      </c>
      <c r="F42" s="58"/>
      <c r="G42" s="27">
        <f t="shared" si="0"/>
        <v>0</v>
      </c>
    </row>
    <row r="43" spans="1:7" ht="16.5" customHeight="1">
      <c r="A43" s="7"/>
      <c r="B43" s="54" t="s">
        <v>47</v>
      </c>
      <c r="C43" s="55" t="s">
        <v>102</v>
      </c>
      <c r="D43" s="56" t="s">
        <v>96</v>
      </c>
      <c r="E43" s="60">
        <v>43</v>
      </c>
      <c r="F43" s="58"/>
      <c r="G43" s="27">
        <f t="shared" si="0"/>
        <v>0</v>
      </c>
    </row>
    <row r="44" spans="1:7" ht="16.5" customHeight="1">
      <c r="A44" s="7"/>
      <c r="B44" s="54" t="s">
        <v>72</v>
      </c>
      <c r="C44" s="55" t="s">
        <v>103</v>
      </c>
      <c r="D44" s="56" t="s">
        <v>96</v>
      </c>
      <c r="E44" s="60">
        <v>43</v>
      </c>
      <c r="F44" s="58"/>
      <c r="G44" s="27">
        <f t="shared" si="0"/>
        <v>0</v>
      </c>
    </row>
    <row r="45" spans="1:7" ht="16.5" customHeight="1">
      <c r="A45" s="7"/>
      <c r="B45" s="54" t="s">
        <v>74</v>
      </c>
      <c r="C45" s="55" t="s">
        <v>104</v>
      </c>
      <c r="D45" s="56" t="s">
        <v>96</v>
      </c>
      <c r="E45" s="60">
        <v>9</v>
      </c>
      <c r="F45" s="58"/>
      <c r="G45" s="27">
        <f t="shared" si="0"/>
        <v>0</v>
      </c>
    </row>
    <row r="46" spans="1:7" ht="16.5" customHeight="1">
      <c r="A46" s="7"/>
      <c r="B46" s="54" t="s">
        <v>76</v>
      </c>
      <c r="C46" s="55" t="s">
        <v>105</v>
      </c>
      <c r="D46" s="56" t="s">
        <v>96</v>
      </c>
      <c r="E46" s="60">
        <v>5</v>
      </c>
      <c r="F46" s="58"/>
      <c r="G46" s="27">
        <f t="shared" si="0"/>
        <v>0</v>
      </c>
    </row>
    <row r="47" spans="1:7" ht="16.5" customHeight="1">
      <c r="A47" s="7"/>
      <c r="B47" s="54" t="s">
        <v>106</v>
      </c>
      <c r="C47" s="55" t="s">
        <v>107</v>
      </c>
      <c r="D47" s="56" t="s">
        <v>96</v>
      </c>
      <c r="E47" s="60">
        <v>16</v>
      </c>
      <c r="F47" s="58"/>
      <c r="G47" s="27">
        <f t="shared" si="0"/>
        <v>0</v>
      </c>
    </row>
    <row r="48" spans="1:7" ht="16.5" customHeight="1">
      <c r="A48" s="7"/>
      <c r="B48" s="54" t="s">
        <v>108</v>
      </c>
      <c r="C48" s="55" t="s">
        <v>109</v>
      </c>
      <c r="D48" s="56" t="s">
        <v>30</v>
      </c>
      <c r="E48" s="60"/>
      <c r="F48" s="58"/>
      <c r="G48" s="27"/>
    </row>
    <row r="49" spans="1:7" ht="16.5" customHeight="1">
      <c r="A49" s="7"/>
      <c r="B49" s="54" t="s">
        <v>110</v>
      </c>
      <c r="C49" s="55" t="s">
        <v>111</v>
      </c>
      <c r="D49" s="56" t="s">
        <v>96</v>
      </c>
      <c r="E49" s="60">
        <v>2</v>
      </c>
      <c r="F49" s="58"/>
      <c r="G49" s="27">
        <f t="shared" si="0"/>
        <v>0</v>
      </c>
    </row>
    <row r="50" spans="1:7" ht="16.5" customHeight="1">
      <c r="A50" s="7"/>
      <c r="B50" s="54" t="s">
        <v>112</v>
      </c>
      <c r="C50" s="55" t="s">
        <v>113</v>
      </c>
      <c r="D50" s="56" t="s">
        <v>30</v>
      </c>
      <c r="E50" s="60"/>
      <c r="F50" s="58"/>
      <c r="G50" s="27"/>
    </row>
    <row r="51" spans="1:7" ht="16.5" customHeight="1">
      <c r="A51" s="7"/>
      <c r="B51" s="54" t="s">
        <v>44</v>
      </c>
      <c r="C51" s="55" t="s">
        <v>114</v>
      </c>
      <c r="D51" s="56" t="s">
        <v>96</v>
      </c>
      <c r="E51" s="60">
        <v>20</v>
      </c>
      <c r="F51" s="58"/>
      <c r="G51" s="27">
        <f t="shared" si="0"/>
        <v>0</v>
      </c>
    </row>
    <row r="52" spans="1:7" ht="16.5" customHeight="1">
      <c r="A52" s="7"/>
      <c r="B52" s="54" t="s">
        <v>47</v>
      </c>
      <c r="C52" s="55" t="s">
        <v>115</v>
      </c>
      <c r="D52" s="56" t="s">
        <v>96</v>
      </c>
      <c r="E52" s="60">
        <v>36</v>
      </c>
      <c r="F52" s="58"/>
      <c r="G52" s="27">
        <f t="shared" si="0"/>
        <v>0</v>
      </c>
    </row>
    <row r="53" spans="1:7" ht="16.5" customHeight="1">
      <c r="A53" s="7"/>
      <c r="B53" s="54" t="s">
        <v>72</v>
      </c>
      <c r="C53" s="55" t="s">
        <v>116</v>
      </c>
      <c r="D53" s="56" t="s">
        <v>96</v>
      </c>
      <c r="E53" s="60">
        <v>18</v>
      </c>
      <c r="F53" s="58"/>
      <c r="G53" s="27">
        <f t="shared" si="0"/>
        <v>0</v>
      </c>
    </row>
    <row r="54" spans="1:7" ht="16.5" customHeight="1">
      <c r="A54" s="7"/>
      <c r="B54" s="54" t="s">
        <v>74</v>
      </c>
      <c r="C54" s="55" t="s">
        <v>117</v>
      </c>
      <c r="D54" s="56" t="s">
        <v>96</v>
      </c>
      <c r="E54" s="60">
        <v>3</v>
      </c>
      <c r="F54" s="58"/>
      <c r="G54" s="27">
        <f t="shared" si="0"/>
        <v>0</v>
      </c>
    </row>
    <row r="55" spans="1:7" ht="16.5" customHeight="1">
      <c r="A55" s="7"/>
      <c r="B55" s="54" t="s">
        <v>76</v>
      </c>
      <c r="C55" s="55" t="s">
        <v>118</v>
      </c>
      <c r="D55" s="56" t="s">
        <v>96</v>
      </c>
      <c r="E55" s="60">
        <v>3</v>
      </c>
      <c r="F55" s="58"/>
      <c r="G55" s="27">
        <f t="shared" si="0"/>
        <v>0</v>
      </c>
    </row>
    <row r="56" spans="1:7" ht="16.5" customHeight="1">
      <c r="A56" s="7"/>
      <c r="B56" s="54" t="s">
        <v>106</v>
      </c>
      <c r="C56" s="55" t="s">
        <v>119</v>
      </c>
      <c r="D56" s="56" t="s">
        <v>96</v>
      </c>
      <c r="E56" s="60">
        <v>2</v>
      </c>
      <c r="F56" s="58"/>
      <c r="G56" s="27">
        <f t="shared" si="0"/>
        <v>0</v>
      </c>
    </row>
    <row r="57" spans="1:7" ht="16.5" customHeight="1">
      <c r="A57" s="7"/>
      <c r="B57" s="54" t="s">
        <v>120</v>
      </c>
      <c r="C57" s="55" t="s">
        <v>121</v>
      </c>
      <c r="D57" s="56" t="s">
        <v>96</v>
      </c>
      <c r="E57" s="60">
        <v>45</v>
      </c>
      <c r="F57" s="58"/>
      <c r="G57" s="27">
        <f t="shared" si="0"/>
        <v>0</v>
      </c>
    </row>
    <row r="58" spans="1:7" ht="16.5" customHeight="1">
      <c r="A58" s="7"/>
      <c r="B58" s="54" t="s">
        <v>122</v>
      </c>
      <c r="C58" s="55" t="s">
        <v>123</v>
      </c>
      <c r="D58" s="56" t="s">
        <v>30</v>
      </c>
      <c r="E58" s="60"/>
      <c r="F58" s="58"/>
      <c r="G58" s="27"/>
    </row>
    <row r="59" spans="1:7" ht="16.5" customHeight="1">
      <c r="A59" s="7"/>
      <c r="B59" s="54" t="s">
        <v>44</v>
      </c>
      <c r="C59" s="55" t="s">
        <v>124</v>
      </c>
      <c r="D59" s="56" t="s">
        <v>96</v>
      </c>
      <c r="E59" s="60">
        <v>5</v>
      </c>
      <c r="F59" s="58"/>
      <c r="G59" s="27">
        <f t="shared" si="0"/>
        <v>0</v>
      </c>
    </row>
    <row r="60" spans="1:7" ht="16.5" customHeight="1">
      <c r="A60" s="7"/>
      <c r="B60" s="54" t="s">
        <v>125</v>
      </c>
      <c r="C60" s="55" t="s">
        <v>126</v>
      </c>
      <c r="D60" s="56" t="s">
        <v>30</v>
      </c>
      <c r="E60" s="60"/>
      <c r="F60" s="58"/>
      <c r="G60" s="27"/>
    </row>
    <row r="61" spans="1:7" ht="16.5" customHeight="1">
      <c r="A61" s="7"/>
      <c r="B61" s="54" t="s">
        <v>44</v>
      </c>
      <c r="C61" s="55" t="s">
        <v>102</v>
      </c>
      <c r="D61" s="56" t="s">
        <v>96</v>
      </c>
      <c r="E61" s="60">
        <v>5</v>
      </c>
      <c r="F61" s="58"/>
      <c r="G61" s="27">
        <f t="shared" si="0"/>
        <v>0</v>
      </c>
    </row>
    <row r="62" spans="1:7" ht="16.5" customHeight="1">
      <c r="A62" s="7"/>
      <c r="B62" s="54" t="s">
        <v>47</v>
      </c>
      <c r="C62" s="55" t="s">
        <v>104</v>
      </c>
      <c r="D62" s="56" t="s">
        <v>96</v>
      </c>
      <c r="E62" s="60">
        <v>8</v>
      </c>
      <c r="F62" s="58"/>
      <c r="G62" s="27">
        <f t="shared" si="0"/>
        <v>0</v>
      </c>
    </row>
    <row r="63" spans="1:7" ht="16.5" customHeight="1">
      <c r="A63" s="7"/>
      <c r="B63" s="54" t="s">
        <v>72</v>
      </c>
      <c r="C63" s="55" t="s">
        <v>127</v>
      </c>
      <c r="D63" s="56" t="s">
        <v>96</v>
      </c>
      <c r="E63" s="60">
        <v>4</v>
      </c>
      <c r="F63" s="58"/>
      <c r="G63" s="27">
        <f t="shared" si="0"/>
        <v>0</v>
      </c>
    </row>
    <row r="64" spans="1:7" ht="16.5" customHeight="1">
      <c r="A64" s="7"/>
      <c r="B64" s="54" t="s">
        <v>128</v>
      </c>
      <c r="C64" s="55" t="s">
        <v>129</v>
      </c>
      <c r="D64" s="56" t="s">
        <v>96</v>
      </c>
      <c r="E64" s="60">
        <v>30</v>
      </c>
      <c r="F64" s="58"/>
      <c r="G64" s="27">
        <f t="shared" si="0"/>
        <v>0</v>
      </c>
    </row>
    <row r="65" spans="1:7" ht="16.5" customHeight="1">
      <c r="A65" s="7"/>
      <c r="B65" s="54" t="s">
        <v>130</v>
      </c>
      <c r="C65" s="55" t="s">
        <v>131</v>
      </c>
      <c r="D65" s="56" t="s">
        <v>96</v>
      </c>
      <c r="E65" s="60">
        <v>170</v>
      </c>
      <c r="F65" s="58"/>
      <c r="G65" s="27">
        <f t="shared" si="0"/>
        <v>0</v>
      </c>
    </row>
    <row r="66" spans="1:7" ht="16.5" customHeight="1">
      <c r="A66" s="7"/>
      <c r="B66" s="54" t="s">
        <v>132</v>
      </c>
      <c r="C66" s="55" t="s">
        <v>133</v>
      </c>
      <c r="D66" s="56" t="s">
        <v>96</v>
      </c>
      <c r="E66" s="60">
        <v>308</v>
      </c>
      <c r="F66" s="58"/>
      <c r="G66" s="27">
        <f t="shared" si="0"/>
        <v>0</v>
      </c>
    </row>
    <row r="67" spans="1:7" ht="16.5" customHeight="1">
      <c r="A67" s="7"/>
      <c r="B67" s="54" t="s">
        <v>134</v>
      </c>
      <c r="C67" s="55" t="s">
        <v>135</v>
      </c>
      <c r="D67" s="56" t="s">
        <v>96</v>
      </c>
      <c r="E67" s="60">
        <v>21</v>
      </c>
      <c r="F67" s="58"/>
      <c r="G67" s="27">
        <f t="shared" si="0"/>
        <v>0</v>
      </c>
    </row>
    <row r="68" spans="1:7" ht="16.5" customHeight="1">
      <c r="A68" s="7"/>
      <c r="B68" s="61" t="s">
        <v>136</v>
      </c>
      <c r="C68" s="62" t="s">
        <v>137</v>
      </c>
      <c r="D68" s="63" t="s">
        <v>96</v>
      </c>
      <c r="E68" s="64">
        <v>170</v>
      </c>
      <c r="F68" s="58"/>
      <c r="G68" s="65">
        <f t="shared" si="0"/>
        <v>0</v>
      </c>
    </row>
    <row r="69" spans="1:7" s="1" customFormat="1" ht="15" customHeight="1">
      <c r="A69" s="7"/>
      <c r="B69" s="42" t="s">
        <v>138</v>
      </c>
      <c r="C69" s="42"/>
      <c r="D69" s="42"/>
      <c r="E69" s="42"/>
      <c r="F69" s="13"/>
      <c r="G69" s="43" t="s">
        <v>66</v>
      </c>
    </row>
    <row r="70" spans="1:7" ht="31.5" customHeight="1">
      <c r="A70" s="7"/>
      <c r="B70" s="7"/>
      <c r="C70" s="7"/>
      <c r="D70" s="7"/>
      <c r="E70" s="7"/>
      <c r="F70" s="8"/>
      <c r="G70" s="8"/>
    </row>
    <row r="71" spans="1:7" ht="27.75" customHeight="1">
      <c r="A71" s="7"/>
      <c r="B71" s="9" t="s">
        <v>33</v>
      </c>
      <c r="C71" s="9"/>
      <c r="D71" s="9"/>
      <c r="E71" s="9"/>
      <c r="F71" s="10"/>
      <c r="G71" s="10"/>
    </row>
    <row r="72" spans="1:7" s="1" customFormat="1" ht="15" customHeight="1">
      <c r="A72" s="7"/>
      <c r="B72" s="44" t="s">
        <v>1</v>
      </c>
      <c r="C72" s="44"/>
      <c r="D72" s="44"/>
      <c r="E72" s="44"/>
      <c r="F72" s="45"/>
      <c r="G72" s="13" t="s">
        <v>34</v>
      </c>
    </row>
    <row r="73" spans="1:7" ht="21.75" customHeight="1">
      <c r="A73" s="7"/>
      <c r="B73" s="14" t="s">
        <v>67</v>
      </c>
      <c r="C73" s="15"/>
      <c r="D73" s="15"/>
      <c r="E73" s="15"/>
      <c r="F73" s="16"/>
      <c r="G73" s="17"/>
    </row>
    <row r="74" spans="1:7" ht="16.5" customHeight="1">
      <c r="A74" s="7"/>
      <c r="B74" s="18" t="s">
        <v>36</v>
      </c>
      <c r="C74" s="19" t="s">
        <v>37</v>
      </c>
      <c r="D74" s="19" t="s">
        <v>38</v>
      </c>
      <c r="E74" s="19" t="s">
        <v>39</v>
      </c>
      <c r="F74" s="20" t="s">
        <v>40</v>
      </c>
      <c r="G74" s="21" t="s">
        <v>41</v>
      </c>
    </row>
    <row r="75" spans="1:7" ht="22.5" customHeight="1">
      <c r="A75" s="7"/>
      <c r="B75" s="22" t="s">
        <v>139</v>
      </c>
      <c r="C75" s="23" t="s">
        <v>140</v>
      </c>
      <c r="D75" s="24" t="s">
        <v>141</v>
      </c>
      <c r="E75" s="28">
        <v>28306</v>
      </c>
      <c r="F75" s="26"/>
      <c r="G75" s="27">
        <f>ROUND(E75*F75,2)</f>
        <v>0</v>
      </c>
    </row>
    <row r="76" spans="1:7" ht="22.5" customHeight="1">
      <c r="A76" s="7"/>
      <c r="B76" s="22" t="s">
        <v>142</v>
      </c>
      <c r="C76" s="23" t="s">
        <v>143</v>
      </c>
      <c r="D76" s="24" t="s">
        <v>30</v>
      </c>
      <c r="E76" s="28"/>
      <c r="F76" s="26"/>
      <c r="G76" s="27"/>
    </row>
    <row r="77" spans="1:7" ht="22.5" customHeight="1">
      <c r="A77" s="7"/>
      <c r="B77" s="22" t="s">
        <v>44</v>
      </c>
      <c r="C77" s="23" t="s">
        <v>144</v>
      </c>
      <c r="D77" s="24" t="s">
        <v>96</v>
      </c>
      <c r="E77" s="28">
        <v>858</v>
      </c>
      <c r="F77" s="26"/>
      <c r="G77" s="27">
        <f aca="true" t="shared" si="1" ref="G76:G84">ROUND(E77*F77,2)</f>
        <v>0</v>
      </c>
    </row>
    <row r="78" spans="1:7" ht="22.5" customHeight="1">
      <c r="A78" s="7"/>
      <c r="B78" s="22" t="s">
        <v>47</v>
      </c>
      <c r="C78" s="23" t="s">
        <v>145</v>
      </c>
      <c r="D78" s="24" t="s">
        <v>96</v>
      </c>
      <c r="E78" s="28">
        <v>1585</v>
      </c>
      <c r="F78" s="26"/>
      <c r="G78" s="27">
        <f t="shared" si="1"/>
        <v>0</v>
      </c>
    </row>
    <row r="79" spans="1:7" ht="22.5" customHeight="1">
      <c r="A79" s="7"/>
      <c r="B79" s="22" t="s">
        <v>72</v>
      </c>
      <c r="C79" s="23" t="s">
        <v>146</v>
      </c>
      <c r="D79" s="24" t="s">
        <v>96</v>
      </c>
      <c r="E79" s="28">
        <v>866</v>
      </c>
      <c r="F79" s="26"/>
      <c r="G79" s="27">
        <f t="shared" si="1"/>
        <v>0</v>
      </c>
    </row>
    <row r="80" spans="1:7" ht="22.5" customHeight="1">
      <c r="A80" s="7"/>
      <c r="B80" s="22" t="s">
        <v>147</v>
      </c>
      <c r="C80" s="23" t="s">
        <v>148</v>
      </c>
      <c r="D80" s="24" t="s">
        <v>149</v>
      </c>
      <c r="E80" s="28">
        <v>279</v>
      </c>
      <c r="F80" s="26"/>
      <c r="G80" s="27">
        <f t="shared" si="1"/>
        <v>0</v>
      </c>
    </row>
    <row r="81" spans="1:7" ht="22.5" customHeight="1">
      <c r="A81" s="7"/>
      <c r="B81" s="22" t="s">
        <v>150</v>
      </c>
      <c r="C81" s="23" t="s">
        <v>151</v>
      </c>
      <c r="D81" s="24" t="s">
        <v>149</v>
      </c>
      <c r="E81" s="28">
        <v>1480.28</v>
      </c>
      <c r="F81" s="26"/>
      <c r="G81" s="27">
        <f t="shared" si="1"/>
        <v>0</v>
      </c>
    </row>
    <row r="82" spans="1:7" ht="22.5" customHeight="1">
      <c r="A82" s="7"/>
      <c r="B82" s="22" t="s">
        <v>152</v>
      </c>
      <c r="C82" s="23" t="s">
        <v>153</v>
      </c>
      <c r="D82" s="24" t="s">
        <v>30</v>
      </c>
      <c r="E82" s="28"/>
      <c r="F82" s="26"/>
      <c r="G82" s="27"/>
    </row>
    <row r="83" spans="1:7" ht="22.5" customHeight="1">
      <c r="A83" s="7"/>
      <c r="B83" s="22" t="s">
        <v>44</v>
      </c>
      <c r="C83" s="23" t="s">
        <v>154</v>
      </c>
      <c r="D83" s="24" t="s">
        <v>96</v>
      </c>
      <c r="E83" s="28">
        <v>2282</v>
      </c>
      <c r="F83" s="26"/>
      <c r="G83" s="27">
        <f t="shared" si="1"/>
        <v>0</v>
      </c>
    </row>
    <row r="84" spans="1:7" ht="22.5" customHeight="1">
      <c r="A84" s="7"/>
      <c r="B84" s="22" t="s">
        <v>47</v>
      </c>
      <c r="C84" s="23" t="s">
        <v>155</v>
      </c>
      <c r="D84" s="24" t="s">
        <v>96</v>
      </c>
      <c r="E84" s="28">
        <v>146</v>
      </c>
      <c r="F84" s="26"/>
      <c r="G84" s="27">
        <f t="shared" si="1"/>
        <v>0</v>
      </c>
    </row>
    <row r="85" spans="1:7" ht="394.5" customHeight="1">
      <c r="A85" s="7"/>
      <c r="B85" s="29" t="s">
        <v>30</v>
      </c>
      <c r="C85" s="30" t="s">
        <v>30</v>
      </c>
      <c r="D85" s="31" t="s">
        <v>30</v>
      </c>
      <c r="E85" s="32"/>
      <c r="F85" s="33"/>
      <c r="G85" s="34"/>
    </row>
    <row r="86" spans="1:7" s="1" customFormat="1" ht="22.5" customHeight="1">
      <c r="A86" s="7"/>
      <c r="B86" s="36" t="s">
        <v>156</v>
      </c>
      <c r="C86" s="37"/>
      <c r="D86" s="38"/>
      <c r="E86" s="66">
        <f>ROUND(SUM(G25:G68,G75:G84),2)</f>
        <v>0</v>
      </c>
      <c r="F86" s="67"/>
      <c r="G86" s="68" t="s">
        <v>65</v>
      </c>
    </row>
    <row r="87" spans="1:7" s="1" customFormat="1" ht="15" customHeight="1">
      <c r="A87" s="7"/>
      <c r="B87" s="42" t="s">
        <v>157</v>
      </c>
      <c r="C87" s="42"/>
      <c r="D87" s="42"/>
      <c r="E87" s="42"/>
      <c r="F87" s="13"/>
      <c r="G87" s="43" t="s">
        <v>66</v>
      </c>
    </row>
    <row r="88" spans="1:7" ht="31.5" customHeight="1">
      <c r="A88" s="7"/>
      <c r="B88" s="7"/>
      <c r="C88" s="7"/>
      <c r="D88" s="7"/>
      <c r="E88" s="7"/>
      <c r="F88" s="8"/>
      <c r="G88" s="8"/>
    </row>
    <row r="89" spans="1:7" ht="42" customHeight="1">
      <c r="A89" s="7"/>
      <c r="B89" s="7"/>
      <c r="C89" s="7"/>
      <c r="D89" s="7"/>
      <c r="E89" s="7"/>
      <c r="F89" s="8"/>
      <c r="G89" s="8"/>
    </row>
    <row r="90" spans="1:7" ht="27.75" customHeight="1">
      <c r="A90" s="7"/>
      <c r="B90" s="9" t="s">
        <v>33</v>
      </c>
      <c r="C90" s="9"/>
      <c r="D90" s="9"/>
      <c r="E90" s="9"/>
      <c r="F90" s="10"/>
      <c r="G90" s="10"/>
    </row>
    <row r="91" spans="1:7" s="1" customFormat="1" ht="15" customHeight="1">
      <c r="A91" s="7"/>
      <c r="B91" s="44" t="s">
        <v>1</v>
      </c>
      <c r="C91" s="44"/>
      <c r="D91" s="44"/>
      <c r="E91" s="44"/>
      <c r="F91" s="45"/>
      <c r="G91" s="13" t="s">
        <v>34</v>
      </c>
    </row>
    <row r="92" spans="1:7" ht="21.75" customHeight="1">
      <c r="A92" s="7"/>
      <c r="B92" s="69" t="s">
        <v>158</v>
      </c>
      <c r="C92" s="69"/>
      <c r="D92" s="69"/>
      <c r="E92" s="69"/>
      <c r="F92" s="70"/>
      <c r="G92" s="70"/>
    </row>
    <row r="93" spans="1:7" s="3" customFormat="1" ht="21" customHeight="1">
      <c r="A93" s="71"/>
      <c r="B93" s="72" t="s">
        <v>36</v>
      </c>
      <c r="C93" s="51" t="s">
        <v>37</v>
      </c>
      <c r="D93" s="51" t="s">
        <v>38</v>
      </c>
      <c r="E93" s="51" t="s">
        <v>39</v>
      </c>
      <c r="F93" s="52" t="s">
        <v>40</v>
      </c>
      <c r="G93" s="73" t="s">
        <v>41</v>
      </c>
    </row>
    <row r="94" spans="1:7" s="3" customFormat="1" ht="22.5" customHeight="1">
      <c r="A94" s="71"/>
      <c r="B94" s="74" t="s">
        <v>159</v>
      </c>
      <c r="C94" s="55" t="s">
        <v>160</v>
      </c>
      <c r="D94" s="56" t="s">
        <v>71</v>
      </c>
      <c r="E94" s="60">
        <v>1080</v>
      </c>
      <c r="F94" s="58"/>
      <c r="G94" s="27">
        <f>ROUND(E94*F94,2)</f>
        <v>0</v>
      </c>
    </row>
    <row r="95" spans="1:7" ht="408.75" customHeight="1">
      <c r="A95" s="7"/>
      <c r="B95" s="75" t="s">
        <v>30</v>
      </c>
      <c r="C95" s="76" t="s">
        <v>30</v>
      </c>
      <c r="D95" s="77" t="s">
        <v>30</v>
      </c>
      <c r="E95" s="78"/>
      <c r="F95" s="79"/>
      <c r="G95" s="80"/>
    </row>
    <row r="96" spans="1:7" s="4" customFormat="1" ht="21" customHeight="1">
      <c r="A96" s="81"/>
      <c r="B96" s="36" t="s">
        <v>161</v>
      </c>
      <c r="C96" s="37"/>
      <c r="D96" s="38"/>
      <c r="E96" s="39">
        <f>ROUND(SUM(G94:G94),2)</f>
        <v>0</v>
      </c>
      <c r="F96" s="67"/>
      <c r="G96" s="68" t="s">
        <v>65</v>
      </c>
    </row>
    <row r="97" spans="1:7" s="1" customFormat="1" ht="15" customHeight="1">
      <c r="A97" s="7"/>
      <c r="B97" s="42" t="s">
        <v>162</v>
      </c>
      <c r="C97" s="42"/>
      <c r="D97" s="42"/>
      <c r="E97" s="42"/>
      <c r="F97" s="13"/>
      <c r="G97" s="43" t="s">
        <v>66</v>
      </c>
    </row>
    <row r="98" spans="1:7" ht="31.5" customHeight="1">
      <c r="A98" s="7"/>
      <c r="B98" s="7"/>
      <c r="C98" s="7"/>
      <c r="D98" s="7"/>
      <c r="E98" s="7"/>
      <c r="F98" s="8"/>
      <c r="G98" s="8"/>
    </row>
  </sheetData>
  <sheetProtection password="ED67" sheet="1" objects="1" selectLockedCells="1"/>
  <mergeCells count="22">
    <mergeCell ref="B2:G2"/>
    <mergeCell ref="B3:F3"/>
    <mergeCell ref="B4:G4"/>
    <mergeCell ref="B18:D18"/>
    <mergeCell ref="E18:F18"/>
    <mergeCell ref="B19:F19"/>
    <mergeCell ref="B21:G21"/>
    <mergeCell ref="B22:F22"/>
    <mergeCell ref="B23:G23"/>
    <mergeCell ref="B69:F69"/>
    <mergeCell ref="B71:G71"/>
    <mergeCell ref="B72:F72"/>
    <mergeCell ref="B73:G73"/>
    <mergeCell ref="B86:D86"/>
    <mergeCell ref="E86:F86"/>
    <mergeCell ref="B87:F87"/>
    <mergeCell ref="B90:G90"/>
    <mergeCell ref="B91:F91"/>
    <mergeCell ref="B92:G92"/>
    <mergeCell ref="B96:D96"/>
    <mergeCell ref="E96:F96"/>
    <mergeCell ref="B97:F97"/>
  </mergeCells>
  <printOptions/>
  <pageMargins left="0" right="0" top="0" bottom="0" header="0" footer="0"/>
  <pageSetup fitToHeight="832" fitToWidth="595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2017-07-17T10:18:08Z</dcterms:created>
  <dcterms:modified xsi:type="dcterms:W3CDTF">2017-07-21T08:05:18Z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