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7965" activeTab="2"/>
  </bookViews>
  <sheets>
    <sheet name="工程量清单汇总表" sheetId="3" r:id="rId1"/>
    <sheet name="第100章    总    则" sheetId="1" r:id="rId2"/>
    <sheet name="第1200章  照明系统" sheetId="2" r:id="rId3"/>
  </sheets>
  <definedNames>
    <definedName name="_xlnm._FilterDatabase" localSheetId="2" hidden="1">'第1200章  照明系统'!$A$4:$J$34</definedName>
    <definedName name="_xlnm.Print_Area" localSheetId="2">'第1200章  照明系统'!$A$1:$I$34</definedName>
  </definedNames>
  <calcPr calcId="144525"/>
</workbook>
</file>

<file path=xl/sharedStrings.xml><?xml version="1.0" encoding="utf-8"?>
<sst xmlns="http://schemas.openxmlformats.org/spreadsheetml/2006/main" count="121">
  <si>
    <t>投标报价汇总表</t>
  </si>
  <si>
    <t>合同段：京港澳高速、S102与四港联动大道组合式互通立交机电工程第二标段</t>
  </si>
  <si>
    <t>标表1</t>
  </si>
  <si>
    <t>序号</t>
  </si>
  <si>
    <t>科目名称</t>
  </si>
  <si>
    <t>金额（元）</t>
  </si>
  <si>
    <t>1</t>
  </si>
  <si>
    <t>第100章    总    则</t>
  </si>
  <si>
    <t>2</t>
  </si>
  <si>
    <t>第1200章  照明系统</t>
  </si>
  <si>
    <t>3</t>
  </si>
  <si>
    <t>第100章至第1200章合计</t>
  </si>
  <si>
    <t>4</t>
  </si>
  <si>
    <t>已包含在清单合计中的材料、工程设备、专业工程暂估价合计</t>
  </si>
  <si>
    <t>5</t>
  </si>
  <si>
    <t>评标价（清单合计减去材料、工程设备、专业工程暂估价合计）</t>
  </si>
  <si>
    <t>6</t>
  </si>
  <si>
    <t>暂列金额（3%）</t>
  </si>
  <si>
    <t>7</t>
  </si>
  <si>
    <t>投标报价</t>
  </si>
  <si>
    <t>清单   第 1 页</t>
  </si>
  <si>
    <t>共 1 页</t>
  </si>
  <si>
    <r>
      <rPr>
        <sz val="18"/>
        <rFont val="宋体"/>
        <charset val="134"/>
      </rPr>
      <t>工程量清单表</t>
    </r>
  </si>
  <si>
    <t/>
  </si>
  <si>
    <r>
      <rPr>
        <sz val="8"/>
        <rFont val="宋体"/>
        <charset val="134"/>
      </rPr>
      <t>标表2</t>
    </r>
  </si>
  <si>
    <r>
      <rPr>
        <sz val="8"/>
        <rFont val="宋体"/>
        <charset val="134"/>
      </rPr>
      <t>子目号</t>
    </r>
  </si>
  <si>
    <r>
      <rPr>
        <sz val="8"/>
        <rFont val="宋体"/>
        <charset val="134"/>
      </rPr>
      <t>子目名称</t>
    </r>
  </si>
  <si>
    <r>
      <rPr>
        <sz val="8"/>
        <rFont val="宋体"/>
        <charset val="134"/>
      </rPr>
      <t>单位</t>
    </r>
  </si>
  <si>
    <r>
      <rPr>
        <sz val="8"/>
        <rFont val="宋体"/>
        <charset val="134"/>
      </rPr>
      <t>项目特征</t>
    </r>
  </si>
  <si>
    <r>
      <rPr>
        <sz val="8"/>
        <rFont val="宋体"/>
        <charset val="134"/>
      </rPr>
      <t>数量</t>
    </r>
  </si>
  <si>
    <r>
      <rPr>
        <sz val="8"/>
        <rFont val="宋体"/>
        <charset val="134"/>
      </rPr>
      <t>单价</t>
    </r>
  </si>
  <si>
    <r>
      <rPr>
        <sz val="8"/>
        <rFont val="宋体"/>
        <charset val="134"/>
      </rPr>
      <t>合价</t>
    </r>
  </si>
  <si>
    <r>
      <rPr>
        <sz val="8"/>
        <rFont val="宋体"/>
        <charset val="134"/>
      </rPr>
      <t>101-1</t>
    </r>
  </si>
  <si>
    <r>
      <rPr>
        <sz val="8"/>
        <rFont val="宋体"/>
        <charset val="134"/>
      </rPr>
      <t>保险费</t>
    </r>
  </si>
  <si>
    <r>
      <rPr>
        <sz val="8"/>
        <rFont val="宋体"/>
        <charset val="134"/>
      </rPr>
      <t>-a</t>
    </r>
  </si>
  <si>
    <r>
      <rPr>
        <sz val="8"/>
        <rFont val="宋体"/>
        <charset val="134"/>
      </rPr>
      <t>按合同条款规定，提供建筑工程一切险</t>
    </r>
  </si>
  <si>
    <t>总额</t>
  </si>
  <si>
    <r>
      <rPr>
        <sz val="8"/>
        <rFont val="宋体"/>
        <charset val="134"/>
      </rPr>
      <t>-b</t>
    </r>
  </si>
  <si>
    <r>
      <rPr>
        <sz val="8"/>
        <rFont val="宋体"/>
        <charset val="134"/>
      </rPr>
      <t>按合同条款规定，提供第三者责任险</t>
    </r>
  </si>
  <si>
    <r>
      <rPr>
        <sz val="8"/>
        <rFont val="宋体"/>
        <charset val="134"/>
      </rPr>
      <t>102-1</t>
    </r>
  </si>
  <si>
    <r>
      <rPr>
        <sz val="8"/>
        <rFont val="宋体"/>
        <charset val="134"/>
      </rPr>
      <t>竣工文件</t>
    </r>
  </si>
  <si>
    <r>
      <rPr>
        <sz val="8"/>
        <rFont val="宋体"/>
        <charset val="134"/>
      </rPr>
      <t>102-2</t>
    </r>
  </si>
  <si>
    <r>
      <rPr>
        <sz val="8"/>
        <rFont val="宋体"/>
        <charset val="134"/>
      </rPr>
      <t>施工环保费（及扬尘治理增加费）</t>
    </r>
  </si>
  <si>
    <r>
      <rPr>
        <sz val="8"/>
        <rFont val="宋体"/>
        <charset val="134"/>
      </rPr>
      <t>102-3</t>
    </r>
  </si>
  <si>
    <r>
      <rPr>
        <sz val="8"/>
        <rFont val="宋体"/>
        <charset val="134"/>
      </rPr>
      <t>安全生产费</t>
    </r>
  </si>
  <si>
    <r>
      <rPr>
        <sz val="8"/>
        <rFont val="宋体"/>
        <charset val="134"/>
      </rPr>
      <t>103-3</t>
    </r>
  </si>
  <si>
    <r>
      <rPr>
        <sz val="8"/>
        <rFont val="宋体"/>
        <charset val="134"/>
      </rPr>
      <t>临时供电设施</t>
    </r>
  </si>
  <si>
    <r>
      <rPr>
        <sz val="8"/>
        <rFont val="宋体"/>
        <charset val="134"/>
      </rPr>
      <t>设施架设、拆除</t>
    </r>
  </si>
  <si>
    <r>
      <rPr>
        <sz val="8"/>
        <rFont val="宋体"/>
        <charset val="134"/>
      </rPr>
      <t>设施维修</t>
    </r>
  </si>
  <si>
    <t>月</t>
  </si>
  <si>
    <r>
      <rPr>
        <sz val="8"/>
        <rFont val="宋体"/>
        <charset val="134"/>
      </rPr>
      <t>103-5</t>
    </r>
  </si>
  <si>
    <r>
      <rPr>
        <sz val="8"/>
        <rFont val="宋体"/>
        <charset val="134"/>
      </rPr>
      <t>供水与排污设施</t>
    </r>
  </si>
  <si>
    <r>
      <rPr>
        <sz val="8"/>
        <rFont val="宋体"/>
        <charset val="134"/>
      </rPr>
      <t>104-1</t>
    </r>
  </si>
  <si>
    <r>
      <rPr>
        <sz val="8"/>
        <rFont val="宋体"/>
        <charset val="134"/>
      </rPr>
      <t>承包人驻地建设</t>
    </r>
  </si>
  <si>
    <t xml:space="preserve">第100章  合计   人民币  </t>
  </si>
  <si>
    <t xml:space="preserve"> 元</t>
  </si>
  <si>
    <r>
      <rPr>
        <sz val="8"/>
        <rFont val="宋体"/>
        <charset val="134"/>
      </rPr>
      <t>1200-1</t>
    </r>
  </si>
  <si>
    <r>
      <rPr>
        <sz val="8"/>
        <rFont val="宋体"/>
        <charset val="134"/>
      </rPr>
      <t>沿线及服务管理站区</t>
    </r>
  </si>
  <si>
    <r>
      <rPr>
        <sz val="8"/>
        <rFont val="宋体"/>
        <charset val="134"/>
      </rPr>
      <t>1200-1-1</t>
    </r>
  </si>
  <si>
    <r>
      <rPr>
        <sz val="8"/>
        <rFont val="宋体"/>
        <charset val="134"/>
      </rPr>
      <t>落地式配电箱</t>
    </r>
  </si>
  <si>
    <r>
      <rPr>
        <sz val="8"/>
        <rFont val="宋体"/>
        <charset val="134"/>
      </rPr>
      <t>1200-1-1-1</t>
    </r>
  </si>
  <si>
    <r>
      <rPr>
        <sz val="8"/>
        <rFont val="宋体"/>
        <charset val="134"/>
      </rPr>
      <t>分线箱（含基础）</t>
    </r>
  </si>
  <si>
    <t>个</t>
  </si>
  <si>
    <t>800*615*350mm</t>
  </si>
  <si>
    <r>
      <rPr>
        <sz val="8"/>
        <rFont val="宋体"/>
        <charset val="134"/>
      </rPr>
      <t>1200-1-1-2</t>
    </r>
  </si>
  <si>
    <r>
      <rPr>
        <sz val="8"/>
        <rFont val="宋体"/>
        <charset val="134"/>
      </rPr>
      <t>箱变（含基础）</t>
    </r>
  </si>
  <si>
    <t>套</t>
  </si>
  <si>
    <t>干式变压器、125KVA</t>
  </si>
  <si>
    <r>
      <rPr>
        <sz val="8"/>
        <rFont val="宋体"/>
        <charset val="134"/>
      </rPr>
      <t>1200-1-4</t>
    </r>
  </si>
  <si>
    <t>YJLV低压电力电缆（管道敷设）</t>
  </si>
  <si>
    <r>
      <rPr>
        <sz val="8"/>
        <rFont val="宋体"/>
        <charset val="134"/>
      </rPr>
      <t>1200-1-4-2</t>
    </r>
  </si>
  <si>
    <r>
      <rPr>
        <sz val="8"/>
        <rFont val="宋体"/>
        <charset val="134"/>
      </rPr>
      <t>YJLV-1-4*35mm2</t>
    </r>
  </si>
  <si>
    <t>m</t>
  </si>
  <si>
    <r>
      <rPr>
        <sz val="8"/>
        <rFont val="宋体"/>
        <charset val="134"/>
      </rPr>
      <t>1200-1-4-3</t>
    </r>
  </si>
  <si>
    <r>
      <rPr>
        <sz val="8"/>
        <rFont val="宋体"/>
        <charset val="134"/>
      </rPr>
      <t>YJLV-1-5*35mm2</t>
    </r>
  </si>
  <si>
    <r>
      <rPr>
        <sz val="8"/>
        <rFont val="宋体"/>
        <charset val="134"/>
      </rPr>
      <t>1200-1-10</t>
    </r>
  </si>
  <si>
    <r>
      <rPr>
        <sz val="8"/>
        <rFont val="宋体"/>
        <charset val="134"/>
      </rPr>
      <t>C-PVC管</t>
    </r>
  </si>
  <si>
    <r>
      <rPr>
        <sz val="8"/>
        <rFont val="宋体"/>
        <charset val="134"/>
      </rPr>
      <t>1200-1-10-2</t>
    </r>
  </si>
  <si>
    <r>
      <rPr>
        <sz val="8"/>
        <rFont val="宋体"/>
        <charset val="134"/>
      </rPr>
      <t>Φ65</t>
    </r>
  </si>
  <si>
    <r>
      <rPr>
        <sz val="8"/>
        <rFont val="宋体"/>
        <charset val="134"/>
      </rPr>
      <t>1200-1-15</t>
    </r>
  </si>
  <si>
    <r>
      <rPr>
        <sz val="8"/>
        <rFont val="宋体"/>
        <charset val="134"/>
      </rPr>
      <t>接地极</t>
    </r>
  </si>
  <si>
    <t>1200-1-15-1</t>
  </si>
  <si>
    <t>角钢接地极(50*50*2500)</t>
  </si>
  <si>
    <t>根</t>
  </si>
  <si>
    <r>
      <rPr>
        <sz val="8"/>
        <rFont val="宋体"/>
        <charset val="134"/>
      </rPr>
      <t>1200-1-16</t>
    </r>
  </si>
  <si>
    <t>接地扁钢（圆钢）</t>
  </si>
  <si>
    <r>
      <rPr>
        <sz val="8"/>
        <rFont val="宋体"/>
        <charset val="134"/>
      </rPr>
      <t>1200-1-16-3</t>
    </r>
  </si>
  <si>
    <r>
      <rPr>
        <sz val="8"/>
        <rFont val="宋体"/>
        <charset val="134"/>
      </rPr>
      <t>接地圆钢(D10镀锌圆钢)</t>
    </r>
  </si>
  <si>
    <r>
      <rPr>
        <sz val="8"/>
        <rFont val="宋体"/>
        <charset val="134"/>
      </rPr>
      <t>1200-1-19</t>
    </r>
  </si>
  <si>
    <r>
      <rPr>
        <sz val="8"/>
        <rFont val="宋体"/>
        <charset val="134"/>
      </rPr>
      <t>手孔</t>
    </r>
  </si>
  <si>
    <r>
      <rPr>
        <sz val="8"/>
        <rFont val="宋体"/>
        <charset val="134"/>
      </rPr>
      <t>1200-1-32</t>
    </r>
  </si>
  <si>
    <r>
      <rPr>
        <sz val="8"/>
        <rFont val="宋体"/>
        <charset val="134"/>
      </rPr>
      <t>中杆照明设备，单悬臂，H=10m，LED</t>
    </r>
  </si>
  <si>
    <r>
      <rPr>
        <sz val="8"/>
        <rFont val="宋体"/>
        <charset val="134"/>
      </rPr>
      <t>1200-1-32-4</t>
    </r>
  </si>
  <si>
    <r>
      <rPr>
        <sz val="8"/>
        <rFont val="宋体"/>
        <charset val="134"/>
      </rPr>
      <t>160W</t>
    </r>
  </si>
  <si>
    <t>含上灯线、插瓷保险、热缩接头</t>
  </si>
  <si>
    <r>
      <rPr>
        <sz val="8"/>
        <rFont val="宋体"/>
        <charset val="134"/>
      </rPr>
      <t>1200-1-32-5</t>
    </r>
  </si>
  <si>
    <r>
      <rPr>
        <sz val="8"/>
        <rFont val="宋体"/>
        <charset val="134"/>
      </rPr>
      <t>200W</t>
    </r>
  </si>
  <si>
    <r>
      <rPr>
        <sz val="8"/>
        <rFont val="宋体"/>
        <charset val="134"/>
      </rPr>
      <t>1200-1-32-6</t>
    </r>
  </si>
  <si>
    <r>
      <rPr>
        <sz val="8"/>
        <rFont val="宋体"/>
        <charset val="134"/>
      </rPr>
      <t>100W</t>
    </r>
  </si>
  <si>
    <r>
      <rPr>
        <sz val="8"/>
        <rFont val="宋体"/>
        <charset val="134"/>
      </rPr>
      <t>1200-1-36</t>
    </r>
  </si>
  <si>
    <r>
      <rPr>
        <sz val="8"/>
        <rFont val="宋体"/>
        <charset val="134"/>
      </rPr>
      <t>中杆照明设备，双悬臂，H=10m，LED</t>
    </r>
  </si>
  <si>
    <r>
      <rPr>
        <sz val="8"/>
        <rFont val="宋体"/>
        <charset val="134"/>
      </rPr>
      <t>1200-1-36-2</t>
    </r>
  </si>
  <si>
    <r>
      <rPr>
        <sz val="8"/>
        <rFont val="宋体"/>
        <charset val="134"/>
      </rPr>
      <t>双臂金属柱灯H=8m+6m/LED60W+LED45W</t>
    </r>
  </si>
  <si>
    <r>
      <rPr>
        <sz val="8"/>
        <rFont val="宋体"/>
        <charset val="134"/>
      </rPr>
      <t>1200-1-41</t>
    </r>
  </si>
  <si>
    <r>
      <rPr>
        <sz val="8"/>
        <rFont val="宋体"/>
        <charset val="134"/>
      </rPr>
      <t>中杆照明设备，投光灯，H=14m</t>
    </r>
  </si>
  <si>
    <r>
      <rPr>
        <sz val="8"/>
        <rFont val="宋体"/>
        <charset val="134"/>
      </rPr>
      <t>1200-1-41-6</t>
    </r>
  </si>
  <si>
    <r>
      <rPr>
        <sz val="8"/>
        <rFont val="宋体"/>
        <charset val="134"/>
      </rPr>
      <t xml:space="preserve">2*LED200W </t>
    </r>
  </si>
  <si>
    <r>
      <rPr>
        <sz val="8"/>
        <rFont val="宋体"/>
        <charset val="134"/>
      </rPr>
      <t>1200-1-43</t>
    </r>
  </si>
  <si>
    <r>
      <rPr>
        <sz val="8"/>
        <rFont val="宋体"/>
        <charset val="134"/>
      </rPr>
      <t>护栏照明灯</t>
    </r>
  </si>
  <si>
    <r>
      <rPr>
        <sz val="8"/>
        <rFont val="宋体"/>
        <charset val="134"/>
      </rPr>
      <t>1200-1-43-2</t>
    </r>
  </si>
  <si>
    <r>
      <rPr>
        <sz val="8"/>
        <rFont val="宋体"/>
        <charset val="134"/>
      </rPr>
      <t>护栏灯LED30W</t>
    </r>
  </si>
  <si>
    <r>
      <rPr>
        <sz val="8"/>
        <rFont val="宋体"/>
        <charset val="134"/>
      </rPr>
      <t>1200-1-44</t>
    </r>
  </si>
  <si>
    <r>
      <rPr>
        <sz val="8"/>
        <rFont val="宋体"/>
        <charset val="134"/>
      </rPr>
      <t>箱梁维修照明灯</t>
    </r>
  </si>
  <si>
    <r>
      <rPr>
        <sz val="8"/>
        <rFont val="宋体"/>
        <charset val="134"/>
      </rPr>
      <t>1200-1-44-2</t>
    </r>
  </si>
  <si>
    <r>
      <rPr>
        <sz val="8"/>
        <rFont val="宋体"/>
        <charset val="134"/>
      </rPr>
      <t>吸顶灯LED100W</t>
    </r>
  </si>
  <si>
    <r>
      <rPr>
        <sz val="8"/>
        <rFont val="宋体"/>
        <charset val="134"/>
      </rPr>
      <t>1200-1-47</t>
    </r>
  </si>
  <si>
    <r>
      <rPr>
        <sz val="8"/>
        <rFont val="宋体"/>
        <charset val="134"/>
      </rPr>
      <t>中杆灯基础</t>
    </r>
  </si>
  <si>
    <r>
      <rPr>
        <sz val="8"/>
        <rFont val="宋体"/>
        <charset val="134"/>
      </rPr>
      <t>1200-1-47-3</t>
    </r>
  </si>
  <si>
    <r>
      <rPr>
        <sz val="8"/>
        <rFont val="宋体"/>
        <charset val="134"/>
      </rPr>
      <t>1.8米深路灯基础</t>
    </r>
  </si>
  <si>
    <t>地面路灯使用</t>
  </si>
  <si>
    <t xml:space="preserve">第1200章  合计   人民币  </t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</si>
</sst>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0.00"/>
    <numFmt numFmtId="177" formatCode="#0.000"/>
    <numFmt numFmtId="178" formatCode="0.00_ "/>
    <numFmt numFmtId="179" formatCode="#0"/>
  </numFmts>
  <fonts count="36">
    <font>
      <sz val="11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8"/>
      <name val="宋体"/>
      <charset val="134"/>
    </font>
    <font>
      <sz val="8"/>
      <color rgb="FF000000"/>
      <name val="宋体"/>
      <charset val="134"/>
    </font>
    <font>
      <b/>
      <sz val="12"/>
      <name val="宋体"/>
      <charset val="134"/>
    </font>
    <font>
      <b/>
      <sz val="12"/>
      <color rgb="FF000000"/>
      <name val="宋体"/>
      <charset val="134"/>
    </font>
    <font>
      <b/>
      <sz val="8"/>
      <color rgb="FF000000"/>
      <name val="宋体"/>
      <charset val="134"/>
    </font>
    <font>
      <b/>
      <sz val="8"/>
      <name val="宋体"/>
      <charset val="134"/>
    </font>
    <font>
      <sz val="8"/>
      <color rgb="FF000000"/>
      <name val="Arial Narrow"/>
      <charset val="134"/>
    </font>
    <font>
      <sz val="8"/>
      <color rgb="FFFF0000"/>
      <name val="宋体"/>
      <charset val="134"/>
    </font>
    <font>
      <sz val="10"/>
      <name val="Arial"/>
      <charset val="0"/>
    </font>
    <font>
      <b/>
      <sz val="18"/>
      <color indexed="8"/>
      <name val="宋体"/>
      <charset val="0"/>
    </font>
    <font>
      <sz val="10"/>
      <color indexed="8"/>
      <name val="SansSerif"/>
      <charset val="0"/>
    </font>
    <font>
      <sz val="8"/>
      <color indexed="8"/>
      <name val="宋体"/>
      <charset val="0"/>
    </font>
    <font>
      <b/>
      <sz val="8"/>
      <color indexed="8"/>
      <name val="宋体"/>
      <charset val="0"/>
    </font>
    <font>
      <sz val="8"/>
      <color indexed="8"/>
      <name val="Arial Narrow"/>
      <charset val="0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8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9" borderId="10" applyNumberFormat="0" applyFont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30" fillId="4" borderId="5" applyNumberFormat="0" applyAlignment="0" applyProtection="0">
      <alignment vertical="center"/>
    </xf>
    <xf numFmtId="0" fontId="32" fillId="25" borderId="11" applyNumberFormat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</cellStyleXfs>
  <cellXfs count="59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178" fontId="0" fillId="0" borderId="0" xfId="0" applyNumberFormat="1" applyFont="1" applyProtection="1">
      <alignment vertical="center"/>
    </xf>
    <xf numFmtId="0" fontId="1" fillId="2" borderId="0" xfId="0" applyNumberFormat="1" applyFont="1" applyFill="1" applyBorder="1" applyAlignment="1" applyProtection="1">
      <alignment horizontal="center" vertical="top" wrapText="1"/>
    </xf>
    <xf numFmtId="178" fontId="1" fillId="2" borderId="0" xfId="0" applyNumberFormat="1" applyFont="1" applyFill="1" applyBorder="1" applyAlignment="1" applyProtection="1">
      <alignment horizontal="center" vertical="top" wrapText="1"/>
    </xf>
    <xf numFmtId="0" fontId="2" fillId="2" borderId="0" xfId="0" applyNumberFormat="1" applyFont="1" applyFill="1" applyAlignment="1" applyProtection="1">
      <alignment horizontal="left" vertical="center" wrapText="1"/>
    </xf>
    <xf numFmtId="178" fontId="2" fillId="2" borderId="0" xfId="0" applyNumberFormat="1" applyFont="1" applyFill="1" applyAlignment="1" applyProtection="1">
      <alignment horizontal="left" vertical="center" wrapText="1"/>
    </xf>
    <xf numFmtId="0" fontId="3" fillId="2" borderId="0" xfId="0" applyNumberFormat="1" applyFont="1" applyFill="1" applyBorder="1" applyAlignment="1" applyProtection="1">
      <alignment horizontal="right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178" fontId="5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178" fontId="6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/>
    </xf>
    <xf numFmtId="178" fontId="3" fillId="2" borderId="1" xfId="0" applyNumberFormat="1" applyFont="1" applyFill="1" applyBorder="1" applyAlignment="1" applyProtection="1">
      <alignment horizontal="right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right" vertical="center" wrapText="1"/>
    </xf>
    <xf numFmtId="178" fontId="3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2" fillId="2" borderId="1" xfId="0" applyNumberFormat="1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0" fontId="7" fillId="2" borderId="1" xfId="0" applyNumberFormat="1" applyFont="1" applyFill="1" applyBorder="1" applyAlignment="1" applyProtection="1">
      <alignment horizontal="right" vertical="center" wrapText="1"/>
    </xf>
    <xf numFmtId="178" fontId="7" fillId="2" borderId="1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0" fontId="0" fillId="2" borderId="0" xfId="0" applyNumberFormat="1" applyFont="1" applyFill="1" applyBorder="1" applyAlignment="1" applyProtection="1">
      <alignment wrapText="1"/>
    </xf>
    <xf numFmtId="178" fontId="0" fillId="2" borderId="0" xfId="0" applyNumberFormat="1" applyFont="1" applyFill="1" applyBorder="1" applyAlignment="1" applyProtection="1">
      <alignment wrapText="1"/>
    </xf>
    <xf numFmtId="0" fontId="1" fillId="2" borderId="0" xfId="0" applyNumberFormat="1" applyFont="1" applyFill="1" applyBorder="1" applyAlignment="1" applyProtection="1">
      <alignment horizontal="center" vertical="top" wrapText="1"/>
      <protection locked="0"/>
    </xf>
    <xf numFmtId="0" fontId="2" fillId="2" borderId="0" xfId="0" applyNumberFormat="1" applyFont="1" applyFill="1" applyAlignment="1" applyProtection="1">
      <alignment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NumberFormat="1" applyFont="1" applyFill="1" applyBorder="1" applyAlignment="1" applyProtection="1">
      <alignment horizontal="left" vertical="center" wrapText="1"/>
      <protection locked="0"/>
    </xf>
    <xf numFmtId="0" fontId="8" fillId="2" borderId="1" xfId="0" applyNumberFormat="1" applyFont="1" applyFill="1" applyBorder="1" applyAlignment="1" applyProtection="1">
      <alignment horizontal="right" vertical="center" wrapText="1"/>
    </xf>
    <xf numFmtId="0" fontId="8" fillId="2" borderId="1" xfId="0" applyNumberFormat="1" applyFont="1" applyFill="1" applyBorder="1" applyAlignment="1" applyProtection="1">
      <alignment horizontal="right" vertical="center" wrapText="1"/>
      <protection locked="0"/>
    </xf>
    <xf numFmtId="178" fontId="9" fillId="2" borderId="1" xfId="0" applyNumberFormat="1" applyFont="1" applyFill="1" applyBorder="1" applyAlignment="1" applyProtection="1">
      <alignment horizontal="right" vertical="center" wrapText="1"/>
    </xf>
    <xf numFmtId="178" fontId="9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3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9" fillId="0" borderId="1" xfId="0" applyNumberFormat="1" applyFont="1" applyFill="1" applyBorder="1" applyAlignment="1" applyProtection="1">
      <alignment horizontal="right" vertical="center" wrapText="1"/>
    </xf>
    <xf numFmtId="178" fontId="9" fillId="0" borderId="1" xfId="0" applyNumberFormat="1" applyFont="1" applyFill="1" applyBorder="1" applyAlignment="1" applyProtection="1">
      <alignment horizontal="right" vertical="center" wrapText="1"/>
      <protection locked="0"/>
    </xf>
    <xf numFmtId="177" fontId="3" fillId="2" borderId="1" xfId="0" applyNumberFormat="1" applyFont="1" applyFill="1" applyBorder="1" applyAlignment="1" applyProtection="1">
      <alignment horizontal="right" vertical="center" wrapText="1"/>
    </xf>
    <xf numFmtId="0" fontId="7" fillId="2" borderId="2" xfId="0" applyNumberFormat="1" applyFont="1" applyFill="1" applyBorder="1" applyAlignment="1" applyProtection="1">
      <alignment horizontal="right" vertical="center" wrapText="1"/>
    </xf>
    <xf numFmtId="178" fontId="7" fillId="2" borderId="3" xfId="0" applyNumberFormat="1" applyFont="1" applyFill="1" applyBorder="1" applyAlignment="1" applyProtection="1">
      <alignment horizontal="center" vertical="center" wrapText="1"/>
    </xf>
    <xf numFmtId="178" fontId="7" fillId="2" borderId="2" xfId="0" applyNumberFormat="1" applyFont="1" applyFill="1" applyBorder="1" applyAlignment="1" applyProtection="1">
      <alignment horizontal="center" vertical="center" wrapText="1"/>
    </xf>
    <xf numFmtId="0" fontId="7" fillId="2" borderId="3" xfId="0" applyNumberFormat="1" applyFont="1" applyFill="1" applyBorder="1" applyAlignment="1" applyProtection="1">
      <alignment vertical="center" wrapText="1"/>
    </xf>
    <xf numFmtId="0" fontId="0" fillId="2" borderId="0" xfId="0" applyNumberFormat="1" applyFont="1" applyFill="1" applyBorder="1" applyAlignment="1" applyProtection="1">
      <alignment wrapText="1"/>
      <protection locked="0"/>
    </xf>
    <xf numFmtId="0" fontId="3" fillId="2" borderId="0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0" xfId="0" applyFont="1" applyFill="1" applyBorder="1" applyAlignment="1"/>
    <xf numFmtId="0" fontId="11" fillId="3" borderId="0" xfId="0" applyFont="1" applyFill="1" applyBorder="1" applyAlignment="1" applyProtection="1">
      <alignment horizontal="center" vertical="top" wrapText="1"/>
    </xf>
    <xf numFmtId="0" fontId="12" fillId="3" borderId="0" xfId="0" applyFont="1" applyFill="1" applyBorder="1" applyAlignment="1" applyProtection="1">
      <alignment horizontal="left" vertical="top" wrapText="1"/>
    </xf>
    <xf numFmtId="0" fontId="13" fillId="3" borderId="0" xfId="0" applyFont="1" applyFill="1" applyAlignment="1" applyProtection="1">
      <alignment vertical="center" wrapText="1"/>
    </xf>
    <xf numFmtId="0" fontId="13" fillId="3" borderId="0" xfId="0" applyFont="1" applyFill="1" applyBorder="1" applyAlignment="1" applyProtection="1">
      <alignment horizontal="right" vertical="center" wrapText="1"/>
    </xf>
    <xf numFmtId="0" fontId="14" fillId="3" borderId="1" xfId="0" applyFont="1" applyFill="1" applyBorder="1" applyAlignment="1" applyProtection="1">
      <alignment horizontal="center" vertical="center" wrapText="1"/>
    </xf>
    <xf numFmtId="0" fontId="13" fillId="3" borderId="1" xfId="0" applyNumberFormat="1" applyFont="1" applyFill="1" applyBorder="1" applyAlignment="1" applyProtection="1">
      <alignment horizontal="center" vertical="center" wrapText="1"/>
    </xf>
    <xf numFmtId="0" fontId="13" fillId="3" borderId="1" xfId="0" applyFont="1" applyFill="1" applyBorder="1" applyAlignment="1" applyProtection="1">
      <alignment horizontal="left" vertical="center" wrapText="1"/>
    </xf>
    <xf numFmtId="178" fontId="13" fillId="3" borderId="1" xfId="0" applyNumberFormat="1" applyFont="1" applyFill="1" applyBorder="1" applyAlignment="1" applyProtection="1">
      <alignment horizontal="right" vertical="center" wrapText="1"/>
    </xf>
    <xf numFmtId="176" fontId="13" fillId="3" borderId="1" xfId="0" applyNumberFormat="1" applyFont="1" applyFill="1" applyBorder="1" applyAlignment="1" applyProtection="1">
      <alignment horizontal="right" vertical="center" wrapText="1"/>
    </xf>
    <xf numFmtId="179" fontId="15" fillId="3" borderId="1" xfId="0" applyNumberFormat="1" applyFont="1" applyFill="1" applyBorder="1" applyAlignment="1" applyProtection="1">
      <alignment horizontal="right" vertical="center" wrapText="1"/>
    </xf>
    <xf numFmtId="0" fontId="13" fillId="3" borderId="0" xfId="0" applyFont="1" applyFill="1" applyBorder="1" applyAlignment="1" applyProtection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zoomScale="130" zoomScaleNormal="130" workbookViewId="0">
      <selection activeCell="B5" sqref="B5:C5"/>
    </sheetView>
  </sheetViews>
  <sheetFormatPr defaultColWidth="8" defaultRowHeight="12.75" outlineLevelCol="4"/>
  <cols>
    <col min="1" max="1" width="7.35" style="47" customWidth="1"/>
    <col min="2" max="2" width="31.3083333333333" style="47" customWidth="1"/>
    <col min="3" max="3" width="22.05" style="47" customWidth="1"/>
    <col min="4" max="4" width="10.2916666666667" style="47" customWidth="1"/>
    <col min="5" max="5" width="6.175" style="47" customWidth="1"/>
    <col min="6" max="6" width="8" style="47"/>
    <col min="7" max="7" width="11.125" style="47"/>
    <col min="8" max="16383" width="8" style="47"/>
  </cols>
  <sheetData>
    <row r="1" s="47" customFormat="1" ht="28" customHeight="1" spans="1:5">
      <c r="A1" s="48" t="s">
        <v>0</v>
      </c>
      <c r="B1" s="48"/>
      <c r="C1" s="48"/>
      <c r="D1" s="48"/>
      <c r="E1" s="49"/>
    </row>
    <row r="2" s="47" customFormat="1" ht="15" customHeight="1" spans="1:5">
      <c r="A2" s="50" t="s">
        <v>1</v>
      </c>
      <c r="B2" s="50"/>
      <c r="C2" s="50"/>
      <c r="D2" s="51" t="s">
        <v>2</v>
      </c>
      <c r="E2" s="49"/>
    </row>
    <row r="3" s="47" customFormat="1" ht="25" customHeight="1" spans="1:5">
      <c r="A3" s="52" t="s">
        <v>3</v>
      </c>
      <c r="B3" s="52" t="s">
        <v>4</v>
      </c>
      <c r="C3" s="52"/>
      <c r="D3" s="52" t="s">
        <v>5</v>
      </c>
      <c r="E3" s="49"/>
    </row>
    <row r="4" s="47" customFormat="1" ht="28" customHeight="1" spans="1:5">
      <c r="A4" s="53" t="s">
        <v>6</v>
      </c>
      <c r="B4" s="54" t="s">
        <v>7</v>
      </c>
      <c r="C4" s="54"/>
      <c r="D4" s="55">
        <f>'第100章    总    则'!C17</f>
        <v>186524.22</v>
      </c>
      <c r="E4" s="49"/>
    </row>
    <row r="5" s="47" customFormat="1" ht="28" customHeight="1" spans="1:5">
      <c r="A5" s="53" t="s">
        <v>8</v>
      </c>
      <c r="B5" s="54" t="s">
        <v>9</v>
      </c>
      <c r="C5" s="54"/>
      <c r="D5" s="55">
        <f>'第1200章  照明系统'!C33</f>
        <v>0</v>
      </c>
      <c r="E5" s="49"/>
    </row>
    <row r="6" s="47" customFormat="1" ht="28" customHeight="1" spans="1:5">
      <c r="A6" s="53" t="s">
        <v>10</v>
      </c>
      <c r="B6" s="54" t="s">
        <v>11</v>
      </c>
      <c r="C6" s="54"/>
      <c r="D6" s="56">
        <f>ROUND(SUM(D4:D5),2)</f>
        <v>186524.22</v>
      </c>
      <c r="E6" s="49"/>
    </row>
    <row r="7" s="47" customFormat="1" ht="28" customHeight="1" spans="1:5">
      <c r="A7" s="53" t="s">
        <v>12</v>
      </c>
      <c r="B7" s="54" t="s">
        <v>13</v>
      </c>
      <c r="C7" s="54"/>
      <c r="D7" s="55"/>
      <c r="E7" s="49"/>
    </row>
    <row r="8" s="47" customFormat="1" ht="28" customHeight="1" spans="1:5">
      <c r="A8" s="53" t="s">
        <v>14</v>
      </c>
      <c r="B8" s="54" t="s">
        <v>15</v>
      </c>
      <c r="C8" s="54"/>
      <c r="D8" s="55">
        <f>D6-D7</f>
        <v>186524.22</v>
      </c>
      <c r="E8" s="49"/>
    </row>
    <row r="9" s="47" customFormat="1" ht="28" customHeight="1" spans="1:5">
      <c r="A9" s="53" t="s">
        <v>16</v>
      </c>
      <c r="B9" s="54" t="s">
        <v>17</v>
      </c>
      <c r="C9" s="54"/>
      <c r="D9" s="56">
        <f>ROUND(D8*0.03,2)</f>
        <v>5595.73</v>
      </c>
      <c r="E9" s="49"/>
    </row>
    <row r="10" s="47" customFormat="1" ht="28" customHeight="1" spans="1:5">
      <c r="A10" s="53" t="s">
        <v>18</v>
      </c>
      <c r="B10" s="54" t="s">
        <v>19</v>
      </c>
      <c r="C10" s="54"/>
      <c r="D10" s="56">
        <f>ROUND(SUM(D7:D9),2)</f>
        <v>192119.95</v>
      </c>
      <c r="E10" s="49"/>
    </row>
    <row r="11" s="47" customFormat="1" ht="85" customHeight="1" spans="1:5">
      <c r="A11" s="53"/>
      <c r="B11" s="54"/>
      <c r="C11" s="54"/>
      <c r="D11" s="57"/>
      <c r="E11" s="49"/>
    </row>
    <row r="12" s="47" customFormat="1" ht="15" customHeight="1" spans="1:5">
      <c r="A12" s="51" t="s">
        <v>20</v>
      </c>
      <c r="B12" s="51"/>
      <c r="C12" s="51"/>
      <c r="D12" s="58" t="s">
        <v>21</v>
      </c>
      <c r="E12" s="49"/>
    </row>
    <row r="13" s="47" customFormat="1" ht="32" customHeight="1" spans="1:5">
      <c r="A13" s="49"/>
      <c r="B13" s="49"/>
      <c r="C13" s="49"/>
      <c r="D13" s="49"/>
      <c r="E13" s="49"/>
    </row>
  </sheetData>
  <sheetProtection password="EF9E" sheet="1" objects="1"/>
  <mergeCells count="12">
    <mergeCell ref="A1:D1"/>
    <mergeCell ref="A2:C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A12:C12"/>
  </mergeCells>
  <pageMargins left="1.33819444444444" right="0.75" top="1" bottom="1" header="0.5" footer="0.5"/>
  <pageSetup paperSize="9" orientation="portrait"/>
  <headerFooter/>
  <ignoredErrors>
    <ignoredError sqref="D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J18"/>
  <sheetViews>
    <sheetView workbookViewId="0">
      <selection activeCell="I10" sqref="I10"/>
    </sheetView>
  </sheetViews>
  <sheetFormatPr defaultColWidth="9" defaultRowHeight="13.5"/>
  <cols>
    <col min="1" max="1" width="8.33333333333333" customWidth="1"/>
    <col min="2" max="2" width="25.5" customWidth="1"/>
    <col min="3" max="3" width="6.66666666666667" customWidth="1"/>
    <col min="4" max="4" width="3.33333333333333" customWidth="1"/>
    <col min="5" max="6" width="9.16666666666667" customWidth="1"/>
    <col min="7" max="7" width="8.33333333333333" customWidth="1"/>
    <col min="8" max="8" width="0.833333333333333" hidden="1" customWidth="1"/>
    <col min="9" max="9" width="9.16666666666667" customWidth="1"/>
    <col min="10" max="10" width="7" customWidth="1"/>
  </cols>
  <sheetData>
    <row r="1" ht="28" customHeight="1" spans="1:10">
      <c r="A1" s="3" t="s">
        <v>22</v>
      </c>
      <c r="B1" s="28" t="s">
        <v>23</v>
      </c>
      <c r="C1" s="28" t="s">
        <v>23</v>
      </c>
      <c r="D1" s="28" t="s">
        <v>23</v>
      </c>
      <c r="E1" s="28" t="s">
        <v>23</v>
      </c>
      <c r="F1" s="28" t="s">
        <v>23</v>
      </c>
      <c r="G1" s="28" t="s">
        <v>23</v>
      </c>
      <c r="H1" s="28" t="s">
        <v>23</v>
      </c>
      <c r="I1" s="28" t="s">
        <v>23</v>
      </c>
      <c r="J1" s="45" t="s">
        <v>23</v>
      </c>
    </row>
    <row r="2" ht="15" customHeight="1" spans="1:10">
      <c r="A2" s="29" t="s">
        <v>1</v>
      </c>
      <c r="B2" s="29"/>
      <c r="C2" s="29"/>
      <c r="D2" s="29"/>
      <c r="E2" s="29"/>
      <c r="F2" s="29"/>
      <c r="G2" s="29"/>
      <c r="H2" s="7" t="s">
        <v>24</v>
      </c>
      <c r="I2" s="46" t="s">
        <v>23</v>
      </c>
      <c r="J2" s="45" t="s">
        <v>23</v>
      </c>
    </row>
    <row r="3" ht="22" customHeight="1" spans="1:10">
      <c r="A3" s="8" t="s">
        <v>7</v>
      </c>
      <c r="B3" s="30" t="s">
        <v>23</v>
      </c>
      <c r="C3" s="30" t="s">
        <v>23</v>
      </c>
      <c r="D3" s="30" t="s">
        <v>23</v>
      </c>
      <c r="E3" s="30" t="s">
        <v>23</v>
      </c>
      <c r="F3" s="30" t="s">
        <v>23</v>
      </c>
      <c r="G3" s="30" t="s">
        <v>23</v>
      </c>
      <c r="H3" s="30" t="s">
        <v>23</v>
      </c>
      <c r="I3" s="30" t="s">
        <v>23</v>
      </c>
      <c r="J3" s="26" t="s">
        <v>23</v>
      </c>
    </row>
    <row r="4" ht="17" customHeight="1" spans="1:10">
      <c r="A4" s="11" t="s">
        <v>25</v>
      </c>
      <c r="B4" s="11" t="s">
        <v>26</v>
      </c>
      <c r="C4" s="11" t="s">
        <v>27</v>
      </c>
      <c r="D4" s="11" t="s">
        <v>28</v>
      </c>
      <c r="E4" s="31" t="s">
        <v>23</v>
      </c>
      <c r="F4" s="11" t="s">
        <v>29</v>
      </c>
      <c r="G4" s="11" t="s">
        <v>30</v>
      </c>
      <c r="H4" s="31" t="s">
        <v>23</v>
      </c>
      <c r="I4" s="11" t="s">
        <v>31</v>
      </c>
      <c r="J4" s="26" t="s">
        <v>23</v>
      </c>
    </row>
    <row r="5" ht="25" customHeight="1" spans="1:10">
      <c r="A5" s="13" t="s">
        <v>32</v>
      </c>
      <c r="B5" s="14" t="s">
        <v>33</v>
      </c>
      <c r="C5" s="13" t="s">
        <v>23</v>
      </c>
      <c r="D5" s="14" t="s">
        <v>23</v>
      </c>
      <c r="E5" s="32" t="s">
        <v>23</v>
      </c>
      <c r="F5" s="33" t="s">
        <v>23</v>
      </c>
      <c r="G5" s="33" t="s">
        <v>23</v>
      </c>
      <c r="H5" s="34" t="s">
        <v>23</v>
      </c>
      <c r="I5" s="33" t="s">
        <v>23</v>
      </c>
      <c r="J5" s="26" t="s">
        <v>23</v>
      </c>
    </row>
    <row r="6" ht="25" customHeight="1" spans="1:10">
      <c r="A6" s="13" t="s">
        <v>34</v>
      </c>
      <c r="B6" s="14" t="s">
        <v>35</v>
      </c>
      <c r="C6" s="16" t="s">
        <v>36</v>
      </c>
      <c r="D6" s="14" t="s">
        <v>23</v>
      </c>
      <c r="E6" s="32" t="s">
        <v>23</v>
      </c>
      <c r="F6" s="18">
        <v>1</v>
      </c>
      <c r="G6" s="35">
        <f>ROUND((SUM(工程量清单汇总表!D5)+SUM(I8:I15))*0.003,2)</f>
        <v>548.93</v>
      </c>
      <c r="H6" s="36"/>
      <c r="I6" s="15">
        <f>IF(F6&lt;&gt;0,ROUND(F6*ROUND(G6,2),2),"")</f>
        <v>548.93</v>
      </c>
      <c r="J6" s="26" t="s">
        <v>23</v>
      </c>
    </row>
    <row r="7" ht="25" customHeight="1" spans="1:10">
      <c r="A7" s="13" t="s">
        <v>37</v>
      </c>
      <c r="B7" s="14" t="s">
        <v>38</v>
      </c>
      <c r="C7" s="16" t="s">
        <v>36</v>
      </c>
      <c r="D7" s="14" t="s">
        <v>23</v>
      </c>
      <c r="E7" s="32" t="s">
        <v>23</v>
      </c>
      <c r="F7" s="18">
        <v>1</v>
      </c>
      <c r="G7" s="35">
        <v>3000</v>
      </c>
      <c r="H7" s="35"/>
      <c r="I7" s="15">
        <f t="shared" ref="I7:I15" si="0">IF(F7&lt;&gt;0,ROUND(F7*ROUND(G7,2),2),"")</f>
        <v>3000</v>
      </c>
      <c r="J7" s="26" t="s">
        <v>23</v>
      </c>
    </row>
    <row r="8" ht="25" customHeight="1" spans="1:10">
      <c r="A8" s="13" t="s">
        <v>39</v>
      </c>
      <c r="B8" s="14" t="s">
        <v>40</v>
      </c>
      <c r="C8" s="16" t="s">
        <v>36</v>
      </c>
      <c r="D8" s="14" t="s">
        <v>23</v>
      </c>
      <c r="E8" s="32" t="s">
        <v>23</v>
      </c>
      <c r="F8" s="18">
        <v>1</v>
      </c>
      <c r="G8" s="19"/>
      <c r="H8" s="19"/>
      <c r="I8" s="15">
        <f t="shared" si="0"/>
        <v>0</v>
      </c>
      <c r="J8" s="26" t="s">
        <v>23</v>
      </c>
    </row>
    <row r="9" ht="25" customHeight="1" spans="1:10">
      <c r="A9" s="13" t="s">
        <v>41</v>
      </c>
      <c r="B9" s="14" t="s">
        <v>42</v>
      </c>
      <c r="C9" s="16" t="s">
        <v>36</v>
      </c>
      <c r="D9" s="14" t="s">
        <v>23</v>
      </c>
      <c r="E9" s="32" t="s">
        <v>23</v>
      </c>
      <c r="F9" s="18">
        <v>1</v>
      </c>
      <c r="G9" s="37"/>
      <c r="H9" s="19"/>
      <c r="I9" s="15">
        <f t="shared" si="0"/>
        <v>0</v>
      </c>
      <c r="J9" s="26" t="s">
        <v>23</v>
      </c>
    </row>
    <row r="10" ht="25" customHeight="1" spans="1:10">
      <c r="A10" s="13" t="s">
        <v>43</v>
      </c>
      <c r="B10" s="14" t="s">
        <v>44</v>
      </c>
      <c r="C10" s="16" t="s">
        <v>36</v>
      </c>
      <c r="D10" s="14" t="s">
        <v>23</v>
      </c>
      <c r="E10" s="32" t="s">
        <v>23</v>
      </c>
      <c r="F10" s="18">
        <v>1</v>
      </c>
      <c r="G10" s="38">
        <v>182975.29</v>
      </c>
      <c r="H10" s="39"/>
      <c r="I10" s="15">
        <f t="shared" si="0"/>
        <v>182975.29</v>
      </c>
      <c r="J10" s="26" t="s">
        <v>23</v>
      </c>
    </row>
    <row r="11" ht="25" customHeight="1" spans="1:10">
      <c r="A11" s="13" t="s">
        <v>45</v>
      </c>
      <c r="B11" s="14" t="s">
        <v>46</v>
      </c>
      <c r="C11" s="13" t="s">
        <v>23</v>
      </c>
      <c r="D11" s="14" t="s">
        <v>23</v>
      </c>
      <c r="E11" s="32" t="s">
        <v>23</v>
      </c>
      <c r="F11" s="40" t="s">
        <v>23</v>
      </c>
      <c r="G11" s="15"/>
      <c r="H11" s="19"/>
      <c r="I11" s="15"/>
      <c r="J11" s="26" t="s">
        <v>23</v>
      </c>
    </row>
    <row r="12" ht="25" customHeight="1" spans="1:10">
      <c r="A12" s="13" t="s">
        <v>34</v>
      </c>
      <c r="B12" s="14" t="s">
        <v>47</v>
      </c>
      <c r="C12" s="16" t="s">
        <v>36</v>
      </c>
      <c r="D12" s="14" t="s">
        <v>23</v>
      </c>
      <c r="E12" s="32" t="s">
        <v>23</v>
      </c>
      <c r="F12" s="18">
        <v>1</v>
      </c>
      <c r="G12" s="19"/>
      <c r="H12" s="19"/>
      <c r="I12" s="15">
        <f t="shared" si="0"/>
        <v>0</v>
      </c>
      <c r="J12" s="26" t="s">
        <v>23</v>
      </c>
    </row>
    <row r="13" ht="25" customHeight="1" spans="1:10">
      <c r="A13" s="13" t="s">
        <v>37</v>
      </c>
      <c r="B13" s="14" t="s">
        <v>48</v>
      </c>
      <c r="C13" s="16" t="s">
        <v>49</v>
      </c>
      <c r="D13" s="14" t="s">
        <v>23</v>
      </c>
      <c r="E13" s="32" t="s">
        <v>23</v>
      </c>
      <c r="F13" s="18">
        <v>6</v>
      </c>
      <c r="G13" s="19"/>
      <c r="H13" s="19"/>
      <c r="I13" s="15">
        <f t="shared" si="0"/>
        <v>0</v>
      </c>
      <c r="J13" s="26" t="s">
        <v>23</v>
      </c>
    </row>
    <row r="14" ht="25" customHeight="1" spans="1:10">
      <c r="A14" s="13" t="s">
        <v>50</v>
      </c>
      <c r="B14" s="14" t="s">
        <v>51</v>
      </c>
      <c r="C14" s="16" t="s">
        <v>36</v>
      </c>
      <c r="D14" s="14" t="s">
        <v>23</v>
      </c>
      <c r="E14" s="32" t="s">
        <v>23</v>
      </c>
      <c r="F14" s="18">
        <v>1</v>
      </c>
      <c r="G14" s="19"/>
      <c r="H14" s="19"/>
      <c r="I14" s="15">
        <f t="shared" si="0"/>
        <v>0</v>
      </c>
      <c r="J14" s="26" t="s">
        <v>23</v>
      </c>
    </row>
    <row r="15" ht="25" customHeight="1" spans="1:10">
      <c r="A15" s="13" t="s">
        <v>52</v>
      </c>
      <c r="B15" s="14" t="s">
        <v>53</v>
      </c>
      <c r="C15" s="16" t="s">
        <v>36</v>
      </c>
      <c r="D15" s="14" t="s">
        <v>23</v>
      </c>
      <c r="E15" s="32" t="s">
        <v>23</v>
      </c>
      <c r="F15" s="18">
        <v>1</v>
      </c>
      <c r="G15" s="19"/>
      <c r="H15" s="19"/>
      <c r="I15" s="15">
        <f t="shared" si="0"/>
        <v>0</v>
      </c>
      <c r="J15" s="26" t="s">
        <v>23</v>
      </c>
    </row>
    <row r="16" ht="45" customHeight="1" spans="1:10">
      <c r="A16" s="13" t="s">
        <v>23</v>
      </c>
      <c r="B16" s="14" t="s">
        <v>23</v>
      </c>
      <c r="C16" s="13" t="s">
        <v>23</v>
      </c>
      <c r="D16" s="14" t="s">
        <v>23</v>
      </c>
      <c r="E16" s="14" t="s">
        <v>23</v>
      </c>
      <c r="F16" s="18" t="s">
        <v>23</v>
      </c>
      <c r="G16" s="18" t="s">
        <v>23</v>
      </c>
      <c r="H16" s="18" t="s">
        <v>23</v>
      </c>
      <c r="I16" s="18" t="s">
        <v>23</v>
      </c>
      <c r="J16" s="26" t="s">
        <v>23</v>
      </c>
    </row>
    <row r="17" ht="15" customHeight="1" spans="1:10">
      <c r="A17" s="22" t="s">
        <v>54</v>
      </c>
      <c r="B17" s="41"/>
      <c r="C17" s="42">
        <f>SUM(I5:I15)</f>
        <v>186524.22</v>
      </c>
      <c r="D17" s="23"/>
      <c r="E17" s="43"/>
      <c r="F17" s="44" t="s">
        <v>55</v>
      </c>
      <c r="G17" s="25" t="s">
        <v>23</v>
      </c>
      <c r="H17" s="25"/>
      <c r="I17" s="24" t="s">
        <v>23</v>
      </c>
      <c r="J17" s="26" t="s">
        <v>23</v>
      </c>
    </row>
    <row r="18" ht="12" customHeight="1" spans="1:10">
      <c r="A18" s="45" t="s">
        <v>23</v>
      </c>
      <c r="B18" s="45" t="s">
        <v>23</v>
      </c>
      <c r="C18" s="45" t="s">
        <v>23</v>
      </c>
      <c r="D18" s="45" t="s">
        <v>23</v>
      </c>
      <c r="E18" s="45" t="s">
        <v>23</v>
      </c>
      <c r="F18" s="45" t="s">
        <v>23</v>
      </c>
      <c r="G18" s="45" t="s">
        <v>23</v>
      </c>
      <c r="H18" s="45" t="s">
        <v>23</v>
      </c>
      <c r="I18" s="45" t="s">
        <v>23</v>
      </c>
      <c r="J18" s="45" t="s">
        <v>23</v>
      </c>
    </row>
  </sheetData>
  <sheetProtection password="EF9E" sheet="1" objects="1"/>
  <mergeCells count="33">
    <mergeCell ref="A1:I1"/>
    <mergeCell ref="A2:G2"/>
    <mergeCell ref="H2:I2"/>
    <mergeCell ref="A3:I3"/>
    <mergeCell ref="D4:E4"/>
    <mergeCell ref="G4:H4"/>
    <mergeCell ref="D5:E5"/>
    <mergeCell ref="G5:H5"/>
    <mergeCell ref="D6:E6"/>
    <mergeCell ref="G6:H6"/>
    <mergeCell ref="D7:E7"/>
    <mergeCell ref="G7:H7"/>
    <mergeCell ref="D8:E8"/>
    <mergeCell ref="G8:H8"/>
    <mergeCell ref="D9:E9"/>
    <mergeCell ref="G9:H9"/>
    <mergeCell ref="D10:E10"/>
    <mergeCell ref="G10:H10"/>
    <mergeCell ref="D11:E11"/>
    <mergeCell ref="G11:H11"/>
    <mergeCell ref="D12:E12"/>
    <mergeCell ref="G12:H12"/>
    <mergeCell ref="D13:E13"/>
    <mergeCell ref="G13:H13"/>
    <mergeCell ref="D14:E14"/>
    <mergeCell ref="G14:H14"/>
    <mergeCell ref="D15:E15"/>
    <mergeCell ref="G15:H15"/>
    <mergeCell ref="D16:E16"/>
    <mergeCell ref="G16:H16"/>
    <mergeCell ref="A17:B17"/>
    <mergeCell ref="C17:E17"/>
    <mergeCell ref="G17:H17"/>
  </mergeCells>
  <pageMargins left="0.984027777777778" right="0" top="1.0625" bottom="0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tabSelected="1" view="pageBreakPreview" zoomScale="130" zoomScaleNormal="100" zoomScaleSheetLayoutView="130" topLeftCell="A22" workbookViewId="0">
      <selection activeCell="B31" sqref="B31"/>
    </sheetView>
  </sheetViews>
  <sheetFormatPr defaultColWidth="9" defaultRowHeight="13.5"/>
  <cols>
    <col min="1" max="1" width="12.25" style="1" customWidth="1"/>
    <col min="2" max="2" width="25.5" style="1" customWidth="1"/>
    <col min="3" max="3" width="6.66666666666667" style="1" customWidth="1"/>
    <col min="4" max="4" width="3.33333333333333" style="1" customWidth="1"/>
    <col min="5" max="6" width="9.16666666666667" style="1" customWidth="1"/>
    <col min="7" max="7" width="8.33333333333333" style="2" customWidth="1"/>
    <col min="8" max="8" width="0.833333333333333" style="1" hidden="1" customWidth="1"/>
    <col min="9" max="9" width="9.16666666666667" style="1" customWidth="1"/>
    <col min="10" max="10" width="7" style="1" customWidth="1"/>
    <col min="11" max="16384" width="9" style="1"/>
  </cols>
  <sheetData>
    <row r="1" ht="28" customHeight="1" spans="1:10">
      <c r="A1" s="3" t="s">
        <v>22</v>
      </c>
      <c r="B1" s="3"/>
      <c r="C1" s="3"/>
      <c r="D1" s="3"/>
      <c r="E1" s="3"/>
      <c r="F1" s="3"/>
      <c r="G1" s="4"/>
      <c r="H1" s="3"/>
      <c r="I1" s="3"/>
      <c r="J1" s="26" t="s">
        <v>23</v>
      </c>
    </row>
    <row r="2" ht="15" customHeight="1" spans="1:10">
      <c r="A2" s="5" t="s">
        <v>1</v>
      </c>
      <c r="B2" s="5"/>
      <c r="C2" s="5"/>
      <c r="D2" s="5"/>
      <c r="E2" s="5"/>
      <c r="F2" s="5"/>
      <c r="G2" s="6"/>
      <c r="H2" s="7" t="s">
        <v>24</v>
      </c>
      <c r="I2" s="7"/>
      <c r="J2" s="26" t="s">
        <v>23</v>
      </c>
    </row>
    <row r="3" ht="22" customHeight="1" spans="1:10">
      <c r="A3" s="8" t="s">
        <v>9</v>
      </c>
      <c r="B3" s="9"/>
      <c r="C3" s="9"/>
      <c r="D3" s="9"/>
      <c r="E3" s="9"/>
      <c r="F3" s="9"/>
      <c r="G3" s="10"/>
      <c r="H3" s="9"/>
      <c r="I3" s="9"/>
      <c r="J3" s="26" t="s">
        <v>23</v>
      </c>
    </row>
    <row r="4" ht="17" customHeight="1" spans="1:10">
      <c r="A4" s="11" t="s">
        <v>25</v>
      </c>
      <c r="B4" s="11" t="s">
        <v>26</v>
      </c>
      <c r="C4" s="11" t="s">
        <v>27</v>
      </c>
      <c r="D4" s="11" t="s">
        <v>28</v>
      </c>
      <c r="E4" s="11"/>
      <c r="F4" s="11" t="s">
        <v>29</v>
      </c>
      <c r="G4" s="12" t="s">
        <v>30</v>
      </c>
      <c r="H4" s="11"/>
      <c r="I4" s="11" t="s">
        <v>31</v>
      </c>
      <c r="J4" s="26" t="s">
        <v>23</v>
      </c>
    </row>
    <row r="5" ht="15" customHeight="1" spans="1:10">
      <c r="A5" s="13" t="s">
        <v>56</v>
      </c>
      <c r="B5" s="14" t="s">
        <v>57</v>
      </c>
      <c r="C5" s="13" t="s">
        <v>23</v>
      </c>
      <c r="D5" s="14" t="s">
        <v>23</v>
      </c>
      <c r="E5" s="14"/>
      <c r="F5" s="15" t="s">
        <v>23</v>
      </c>
      <c r="G5" s="15" t="s">
        <v>23</v>
      </c>
      <c r="H5" s="15"/>
      <c r="I5" s="15" t="s">
        <v>23</v>
      </c>
      <c r="J5" s="26" t="s">
        <v>23</v>
      </c>
    </row>
    <row r="6" ht="15" customHeight="1" spans="1:10">
      <c r="A6" s="13" t="s">
        <v>58</v>
      </c>
      <c r="B6" s="14" t="s">
        <v>59</v>
      </c>
      <c r="C6" s="13" t="s">
        <v>23</v>
      </c>
      <c r="D6" s="14" t="s">
        <v>23</v>
      </c>
      <c r="E6" s="14"/>
      <c r="F6" s="15" t="s">
        <v>23</v>
      </c>
      <c r="G6" s="15" t="s">
        <v>23</v>
      </c>
      <c r="H6" s="15"/>
      <c r="I6" s="15" t="s">
        <v>23</v>
      </c>
      <c r="J6" s="26" t="s">
        <v>23</v>
      </c>
    </row>
    <row r="7" ht="15" customHeight="1" spans="1:10">
      <c r="A7" s="13" t="s">
        <v>60</v>
      </c>
      <c r="B7" s="14" t="s">
        <v>61</v>
      </c>
      <c r="C7" s="16" t="s">
        <v>62</v>
      </c>
      <c r="D7" s="17" t="s">
        <v>63</v>
      </c>
      <c r="E7" s="17"/>
      <c r="F7" s="18">
        <v>16</v>
      </c>
      <c r="G7" s="19"/>
      <c r="H7" s="15"/>
      <c r="I7" s="15">
        <f t="shared" ref="I7:I32" si="0">IF(F7&lt;&gt;0,ROUND(F7*ROUND(G7,2),2),"")</f>
        <v>0</v>
      </c>
      <c r="J7" s="26" t="s">
        <v>23</v>
      </c>
    </row>
    <row r="8" ht="37" customHeight="1" spans="1:10">
      <c r="A8" s="13" t="s">
        <v>64</v>
      </c>
      <c r="B8" s="14" t="s">
        <v>65</v>
      </c>
      <c r="C8" s="16" t="s">
        <v>66</v>
      </c>
      <c r="D8" s="17" t="s">
        <v>67</v>
      </c>
      <c r="E8" s="17"/>
      <c r="F8" s="18">
        <v>4</v>
      </c>
      <c r="G8" s="19"/>
      <c r="H8" s="15"/>
      <c r="I8" s="15">
        <f t="shared" si="0"/>
        <v>0</v>
      </c>
      <c r="J8" s="26" t="s">
        <v>23</v>
      </c>
    </row>
    <row r="9" ht="15" customHeight="1" spans="1:10">
      <c r="A9" s="13" t="s">
        <v>68</v>
      </c>
      <c r="B9" s="20" t="s">
        <v>69</v>
      </c>
      <c r="C9" s="13" t="s">
        <v>23</v>
      </c>
      <c r="D9" s="17" t="s">
        <v>23</v>
      </c>
      <c r="E9" s="17"/>
      <c r="F9" s="15" t="s">
        <v>23</v>
      </c>
      <c r="G9" s="15"/>
      <c r="H9" s="15"/>
      <c r="I9" s="15"/>
      <c r="J9" s="26" t="s">
        <v>23</v>
      </c>
    </row>
    <row r="10" ht="15" customHeight="1" spans="1:10">
      <c r="A10" s="13" t="s">
        <v>70</v>
      </c>
      <c r="B10" s="14" t="s">
        <v>71</v>
      </c>
      <c r="C10" s="16" t="s">
        <v>72</v>
      </c>
      <c r="D10" s="17" t="s">
        <v>23</v>
      </c>
      <c r="E10" s="17"/>
      <c r="F10" s="18">
        <v>10910</v>
      </c>
      <c r="G10" s="19"/>
      <c r="H10" s="15"/>
      <c r="I10" s="15">
        <f t="shared" si="0"/>
        <v>0</v>
      </c>
      <c r="J10" s="26" t="s">
        <v>23</v>
      </c>
    </row>
    <row r="11" ht="15" customHeight="1" spans="1:10">
      <c r="A11" s="13" t="s">
        <v>73</v>
      </c>
      <c r="B11" s="14" t="s">
        <v>74</v>
      </c>
      <c r="C11" s="16" t="s">
        <v>72</v>
      </c>
      <c r="D11" s="17" t="s">
        <v>23</v>
      </c>
      <c r="E11" s="17"/>
      <c r="F11" s="18">
        <v>39190</v>
      </c>
      <c r="G11" s="19"/>
      <c r="H11" s="15"/>
      <c r="I11" s="15">
        <f t="shared" si="0"/>
        <v>0</v>
      </c>
      <c r="J11" s="26" t="s">
        <v>23</v>
      </c>
    </row>
    <row r="12" ht="15" customHeight="1" spans="1:10">
      <c r="A12" s="13" t="s">
        <v>75</v>
      </c>
      <c r="B12" s="14" t="s">
        <v>76</v>
      </c>
      <c r="C12" s="13" t="s">
        <v>23</v>
      </c>
      <c r="D12" s="17" t="s">
        <v>23</v>
      </c>
      <c r="E12" s="17"/>
      <c r="F12" s="15" t="s">
        <v>23</v>
      </c>
      <c r="G12" s="15"/>
      <c r="H12" s="15"/>
      <c r="I12" s="15"/>
      <c r="J12" s="26" t="s">
        <v>23</v>
      </c>
    </row>
    <row r="13" ht="15" customHeight="1" spans="1:10">
      <c r="A13" s="13" t="s">
        <v>77</v>
      </c>
      <c r="B13" s="14" t="s">
        <v>78</v>
      </c>
      <c r="C13" s="16" t="s">
        <v>72</v>
      </c>
      <c r="D13" s="17" t="s">
        <v>23</v>
      </c>
      <c r="E13" s="17"/>
      <c r="F13" s="18">
        <v>10910</v>
      </c>
      <c r="G13" s="19"/>
      <c r="H13" s="15"/>
      <c r="I13" s="15">
        <f t="shared" si="0"/>
        <v>0</v>
      </c>
      <c r="J13" s="26" t="s">
        <v>23</v>
      </c>
    </row>
    <row r="14" ht="15" customHeight="1" spans="1:10">
      <c r="A14" s="13" t="s">
        <v>79</v>
      </c>
      <c r="B14" s="14" t="s">
        <v>80</v>
      </c>
      <c r="C14" s="13" t="s">
        <v>23</v>
      </c>
      <c r="D14" s="17"/>
      <c r="E14" s="17"/>
      <c r="F14" s="15" t="s">
        <v>23</v>
      </c>
      <c r="G14" s="15"/>
      <c r="H14" s="15"/>
      <c r="I14" s="15"/>
      <c r="J14" s="26" t="s">
        <v>23</v>
      </c>
    </row>
    <row r="15" ht="15" customHeight="1" spans="1:10">
      <c r="A15" s="16" t="s">
        <v>81</v>
      </c>
      <c r="B15" s="20" t="s">
        <v>82</v>
      </c>
      <c r="C15" s="16" t="s">
        <v>83</v>
      </c>
      <c r="D15" s="17" t="s">
        <v>23</v>
      </c>
      <c r="E15" s="17"/>
      <c r="F15" s="18">
        <v>438</v>
      </c>
      <c r="G15" s="19"/>
      <c r="H15" s="15"/>
      <c r="I15" s="15">
        <f t="shared" si="0"/>
        <v>0</v>
      </c>
      <c r="J15" s="26" t="s">
        <v>23</v>
      </c>
    </row>
    <row r="16" ht="15" customHeight="1" spans="1:10">
      <c r="A16" s="13" t="s">
        <v>84</v>
      </c>
      <c r="B16" s="20" t="s">
        <v>85</v>
      </c>
      <c r="C16" s="13" t="s">
        <v>23</v>
      </c>
      <c r="D16" s="17" t="s">
        <v>23</v>
      </c>
      <c r="E16" s="17"/>
      <c r="F16" s="15" t="s">
        <v>23</v>
      </c>
      <c r="G16" s="15"/>
      <c r="H16" s="15"/>
      <c r="I16" s="15"/>
      <c r="J16" s="26" t="s">
        <v>23</v>
      </c>
    </row>
    <row r="17" ht="15" customHeight="1" spans="1:10">
      <c r="A17" s="13" t="s">
        <v>86</v>
      </c>
      <c r="B17" s="14" t="s">
        <v>87</v>
      </c>
      <c r="C17" s="16" t="s">
        <v>72</v>
      </c>
      <c r="D17" s="17" t="s">
        <v>23</v>
      </c>
      <c r="E17" s="17"/>
      <c r="F17" s="18">
        <v>10910</v>
      </c>
      <c r="G17" s="19"/>
      <c r="H17" s="15"/>
      <c r="I17" s="15">
        <f t="shared" si="0"/>
        <v>0</v>
      </c>
      <c r="J17" s="26" t="s">
        <v>23</v>
      </c>
    </row>
    <row r="18" ht="15" customHeight="1" spans="1:10">
      <c r="A18" s="13" t="s">
        <v>88</v>
      </c>
      <c r="B18" s="14" t="s">
        <v>89</v>
      </c>
      <c r="C18" s="16" t="s">
        <v>62</v>
      </c>
      <c r="D18" s="17" t="s">
        <v>23</v>
      </c>
      <c r="E18" s="17"/>
      <c r="F18" s="18">
        <v>378</v>
      </c>
      <c r="G18" s="19"/>
      <c r="H18" s="15"/>
      <c r="I18" s="15">
        <f t="shared" si="0"/>
        <v>0</v>
      </c>
      <c r="J18" s="26" t="s">
        <v>23</v>
      </c>
    </row>
    <row r="19" ht="15" customHeight="1" spans="1:10">
      <c r="A19" s="13" t="s">
        <v>90</v>
      </c>
      <c r="B19" s="14" t="s">
        <v>91</v>
      </c>
      <c r="C19" s="13" t="s">
        <v>23</v>
      </c>
      <c r="D19" s="17" t="s">
        <v>23</v>
      </c>
      <c r="E19" s="17"/>
      <c r="F19" s="15" t="s">
        <v>23</v>
      </c>
      <c r="G19" s="15"/>
      <c r="H19" s="15"/>
      <c r="I19" s="15"/>
      <c r="J19" s="26" t="s">
        <v>23</v>
      </c>
    </row>
    <row r="20" ht="21" customHeight="1" spans="1:10">
      <c r="A20" s="13" t="s">
        <v>92</v>
      </c>
      <c r="B20" s="14" t="s">
        <v>93</v>
      </c>
      <c r="C20" s="16" t="s">
        <v>66</v>
      </c>
      <c r="D20" s="21" t="s">
        <v>94</v>
      </c>
      <c r="E20" s="17"/>
      <c r="F20" s="18">
        <v>120</v>
      </c>
      <c r="G20" s="19"/>
      <c r="H20" s="15"/>
      <c r="I20" s="15">
        <f t="shared" si="0"/>
        <v>0</v>
      </c>
      <c r="J20" s="26" t="s">
        <v>23</v>
      </c>
    </row>
    <row r="21" ht="21" customHeight="1" spans="1:10">
      <c r="A21" s="13" t="s">
        <v>95</v>
      </c>
      <c r="B21" s="14" t="s">
        <v>96</v>
      </c>
      <c r="C21" s="16" t="s">
        <v>66</v>
      </c>
      <c r="D21" s="21" t="s">
        <v>94</v>
      </c>
      <c r="E21" s="17"/>
      <c r="F21" s="18">
        <v>271</v>
      </c>
      <c r="G21" s="19"/>
      <c r="H21" s="15"/>
      <c r="I21" s="15">
        <f t="shared" si="0"/>
        <v>0</v>
      </c>
      <c r="J21" s="26" t="s">
        <v>23</v>
      </c>
    </row>
    <row r="22" ht="21" customHeight="1" spans="1:10">
      <c r="A22" s="13" t="s">
        <v>97</v>
      </c>
      <c r="B22" s="14" t="s">
        <v>98</v>
      </c>
      <c r="C22" s="16" t="s">
        <v>66</v>
      </c>
      <c r="D22" s="21" t="s">
        <v>94</v>
      </c>
      <c r="E22" s="17"/>
      <c r="F22" s="18">
        <v>163</v>
      </c>
      <c r="G22" s="19"/>
      <c r="H22" s="15"/>
      <c r="I22" s="15">
        <f t="shared" si="0"/>
        <v>0</v>
      </c>
      <c r="J22" s="26" t="s">
        <v>23</v>
      </c>
    </row>
    <row r="23" ht="15" customHeight="1" spans="1:10">
      <c r="A23" s="13" t="s">
        <v>99</v>
      </c>
      <c r="B23" s="14" t="s">
        <v>100</v>
      </c>
      <c r="C23" s="13" t="s">
        <v>23</v>
      </c>
      <c r="D23" s="17" t="s">
        <v>23</v>
      </c>
      <c r="E23" s="17"/>
      <c r="F23" s="15" t="s">
        <v>23</v>
      </c>
      <c r="G23" s="15"/>
      <c r="H23" s="15"/>
      <c r="I23" s="15"/>
      <c r="J23" s="26" t="s">
        <v>23</v>
      </c>
    </row>
    <row r="24" ht="21" customHeight="1" spans="1:10">
      <c r="A24" s="13" t="s">
        <v>101</v>
      </c>
      <c r="B24" s="14" t="s">
        <v>102</v>
      </c>
      <c r="C24" s="16" t="s">
        <v>66</v>
      </c>
      <c r="D24" s="21" t="s">
        <v>94</v>
      </c>
      <c r="E24" s="17"/>
      <c r="F24" s="18">
        <v>20</v>
      </c>
      <c r="G24" s="19"/>
      <c r="H24" s="15"/>
      <c r="I24" s="15">
        <f t="shared" si="0"/>
        <v>0</v>
      </c>
      <c r="J24" s="26" t="s">
        <v>23</v>
      </c>
    </row>
    <row r="25" ht="15" customHeight="1" spans="1:10">
      <c r="A25" s="13" t="s">
        <v>103</v>
      </c>
      <c r="B25" s="14" t="s">
        <v>104</v>
      </c>
      <c r="C25" s="13" t="s">
        <v>23</v>
      </c>
      <c r="D25" s="17" t="s">
        <v>23</v>
      </c>
      <c r="E25" s="17"/>
      <c r="F25" s="15" t="s">
        <v>23</v>
      </c>
      <c r="G25" s="15"/>
      <c r="H25" s="15"/>
      <c r="I25" s="15"/>
      <c r="J25" s="26" t="s">
        <v>23</v>
      </c>
    </row>
    <row r="26" ht="21" customHeight="1" spans="1:10">
      <c r="A26" s="13" t="s">
        <v>105</v>
      </c>
      <c r="B26" s="14" t="s">
        <v>106</v>
      </c>
      <c r="C26" s="16" t="s">
        <v>66</v>
      </c>
      <c r="D26" s="21" t="s">
        <v>94</v>
      </c>
      <c r="E26" s="17"/>
      <c r="F26" s="18">
        <v>37</v>
      </c>
      <c r="G26" s="19"/>
      <c r="H26" s="15"/>
      <c r="I26" s="15">
        <f t="shared" si="0"/>
        <v>0</v>
      </c>
      <c r="J26" s="26" t="s">
        <v>23</v>
      </c>
    </row>
    <row r="27" ht="15" customHeight="1" spans="1:10">
      <c r="A27" s="13" t="s">
        <v>107</v>
      </c>
      <c r="B27" s="14" t="s">
        <v>108</v>
      </c>
      <c r="C27" s="13" t="s">
        <v>23</v>
      </c>
      <c r="D27" s="17" t="s">
        <v>23</v>
      </c>
      <c r="E27" s="17"/>
      <c r="F27" s="15" t="s">
        <v>23</v>
      </c>
      <c r="G27" s="15"/>
      <c r="H27" s="15"/>
      <c r="I27" s="15"/>
      <c r="J27" s="26" t="s">
        <v>23</v>
      </c>
    </row>
    <row r="28" ht="15" customHeight="1" spans="1:10">
      <c r="A28" s="13" t="s">
        <v>109</v>
      </c>
      <c r="B28" s="14" t="s">
        <v>110</v>
      </c>
      <c r="C28" s="16" t="s">
        <v>66</v>
      </c>
      <c r="D28" s="17" t="s">
        <v>23</v>
      </c>
      <c r="E28" s="17"/>
      <c r="F28" s="18">
        <v>8150</v>
      </c>
      <c r="G28" s="19"/>
      <c r="H28" s="15"/>
      <c r="I28" s="15">
        <f t="shared" si="0"/>
        <v>0</v>
      </c>
      <c r="J28" s="26" t="s">
        <v>23</v>
      </c>
    </row>
    <row r="29" ht="15" customHeight="1" spans="1:10">
      <c r="A29" s="13" t="s">
        <v>111</v>
      </c>
      <c r="B29" s="14" t="s">
        <v>112</v>
      </c>
      <c r="C29" s="13" t="s">
        <v>23</v>
      </c>
      <c r="D29" s="17" t="s">
        <v>23</v>
      </c>
      <c r="E29" s="17"/>
      <c r="F29" s="15" t="s">
        <v>23</v>
      </c>
      <c r="G29" s="15"/>
      <c r="H29" s="15"/>
      <c r="I29" s="15"/>
      <c r="J29" s="26" t="s">
        <v>23</v>
      </c>
    </row>
    <row r="30" ht="15" customHeight="1" spans="1:10">
      <c r="A30" s="13" t="s">
        <v>113</v>
      </c>
      <c r="B30" s="14" t="s">
        <v>114</v>
      </c>
      <c r="C30" s="16" t="s">
        <v>66</v>
      </c>
      <c r="D30" s="17" t="s">
        <v>23</v>
      </c>
      <c r="E30" s="17"/>
      <c r="F30" s="18">
        <v>14</v>
      </c>
      <c r="G30" s="19"/>
      <c r="H30" s="15"/>
      <c r="I30" s="15">
        <f t="shared" si="0"/>
        <v>0</v>
      </c>
      <c r="J30" s="26" t="s">
        <v>23</v>
      </c>
    </row>
    <row r="31" ht="15" customHeight="1" spans="1:10">
      <c r="A31" s="13" t="s">
        <v>115</v>
      </c>
      <c r="B31" s="14" t="s">
        <v>116</v>
      </c>
      <c r="C31" s="13" t="s">
        <v>23</v>
      </c>
      <c r="D31" s="17"/>
      <c r="E31" s="17"/>
      <c r="F31" s="15" t="s">
        <v>23</v>
      </c>
      <c r="G31" s="15"/>
      <c r="H31" s="15"/>
      <c r="I31" s="15"/>
      <c r="J31" s="26" t="s">
        <v>23</v>
      </c>
    </row>
    <row r="32" ht="15" customHeight="1" spans="1:10">
      <c r="A32" s="13" t="s">
        <v>117</v>
      </c>
      <c r="B32" s="14" t="s">
        <v>118</v>
      </c>
      <c r="C32" s="16" t="s">
        <v>62</v>
      </c>
      <c r="D32" s="17" t="s">
        <v>119</v>
      </c>
      <c r="E32" s="17"/>
      <c r="F32" s="18">
        <v>358</v>
      </c>
      <c r="G32" s="19"/>
      <c r="H32" s="15"/>
      <c r="I32" s="15">
        <f t="shared" si="0"/>
        <v>0</v>
      </c>
      <c r="J32" s="26" t="s">
        <v>23</v>
      </c>
    </row>
    <row r="33" ht="15" customHeight="1" spans="1:10">
      <c r="A33" s="22" t="s">
        <v>120</v>
      </c>
      <c r="B33" s="22"/>
      <c r="C33" s="23">
        <f>SUM(I7:I32)</f>
        <v>0</v>
      </c>
      <c r="D33" s="23"/>
      <c r="E33" s="23"/>
      <c r="F33" s="24" t="s">
        <v>55</v>
      </c>
      <c r="G33" s="23" t="s">
        <v>23</v>
      </c>
      <c r="H33" s="25"/>
      <c r="I33" s="24" t="s">
        <v>23</v>
      </c>
      <c r="J33" s="26" t="s">
        <v>23</v>
      </c>
    </row>
    <row r="34" ht="12" customHeight="1" spans="1:10">
      <c r="A34" s="26" t="s">
        <v>23</v>
      </c>
      <c r="B34" s="26" t="s">
        <v>23</v>
      </c>
      <c r="C34" s="26" t="s">
        <v>23</v>
      </c>
      <c r="D34" s="26" t="s">
        <v>23</v>
      </c>
      <c r="E34" s="26" t="s">
        <v>23</v>
      </c>
      <c r="F34" s="26" t="s">
        <v>23</v>
      </c>
      <c r="G34" s="27" t="s">
        <v>23</v>
      </c>
      <c r="H34" s="26" t="s">
        <v>23</v>
      </c>
      <c r="I34" s="26" t="s">
        <v>23</v>
      </c>
      <c r="J34" s="26" t="s">
        <v>23</v>
      </c>
    </row>
  </sheetData>
  <sheetProtection password="EF9E" sheet="1" objects="1"/>
  <autoFilter ref="A4:J34">
    <extLst/>
  </autoFilter>
  <mergeCells count="65">
    <mergeCell ref="A1:I1"/>
    <mergeCell ref="A2:G2"/>
    <mergeCell ref="H2:I2"/>
    <mergeCell ref="A3:I3"/>
    <mergeCell ref="D4:E4"/>
    <mergeCell ref="G4:H4"/>
    <mergeCell ref="D5:E5"/>
    <mergeCell ref="G5:H5"/>
    <mergeCell ref="D6:E6"/>
    <mergeCell ref="G6:H6"/>
    <mergeCell ref="D7:E7"/>
    <mergeCell ref="G7:H7"/>
    <mergeCell ref="D8:E8"/>
    <mergeCell ref="G8:H8"/>
    <mergeCell ref="D9:E9"/>
    <mergeCell ref="G9:H9"/>
    <mergeCell ref="D10:E10"/>
    <mergeCell ref="G10:H10"/>
    <mergeCell ref="D11:E11"/>
    <mergeCell ref="G11:H11"/>
    <mergeCell ref="D12:E12"/>
    <mergeCell ref="G12:H12"/>
    <mergeCell ref="D13:E13"/>
    <mergeCell ref="G13:H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D20:E20"/>
    <mergeCell ref="G20:H20"/>
    <mergeCell ref="D21:E21"/>
    <mergeCell ref="G21:H21"/>
    <mergeCell ref="D22:E22"/>
    <mergeCell ref="G22:H22"/>
    <mergeCell ref="D23:E23"/>
    <mergeCell ref="G23:H23"/>
    <mergeCell ref="D24:E24"/>
    <mergeCell ref="G24:H24"/>
    <mergeCell ref="D25:E25"/>
    <mergeCell ref="G25:H25"/>
    <mergeCell ref="D26:E26"/>
    <mergeCell ref="G26:H26"/>
    <mergeCell ref="D27:E27"/>
    <mergeCell ref="G27:H27"/>
    <mergeCell ref="D28:E28"/>
    <mergeCell ref="G28:H28"/>
    <mergeCell ref="D29:E29"/>
    <mergeCell ref="G29:H29"/>
    <mergeCell ref="D30:E30"/>
    <mergeCell ref="G30:H30"/>
    <mergeCell ref="D31:E31"/>
    <mergeCell ref="G31:H31"/>
    <mergeCell ref="D32:E32"/>
    <mergeCell ref="G32:H32"/>
    <mergeCell ref="A33:B33"/>
    <mergeCell ref="C33:E33"/>
    <mergeCell ref="G33:H33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工程量清单汇总表</vt:lpstr>
      <vt:lpstr>第100章    总    则</vt:lpstr>
      <vt:lpstr>第1200章  照明系统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hehe</cp:lastModifiedBy>
  <dcterms:created xsi:type="dcterms:W3CDTF">2019-12-13T09:26:00Z</dcterms:created>
  <dcterms:modified xsi:type="dcterms:W3CDTF">2020-04-10T04:12:59Z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2052-10.8.2.6666</vt:lpwstr>
  </property>
</Properties>
</file>